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2"/>
  </bookViews>
  <sheets>
    <sheet name="填写表" sheetId="1" r:id="rId1"/>
    <sheet name="计算表" sheetId="2" r:id="rId2"/>
    <sheet name="分学期教学计划表" sheetId="3" r:id="rId3"/>
  </sheets>
  <definedNames>
    <definedName name="_xlnm.Print_Titles" localSheetId="0">'填写表'!$2:$3</definedName>
    <definedName name="_xlnm._FilterDatabase" localSheetId="0" hidden="1">'填写表'!$A$3:$Q$108</definedName>
    <definedName name="_xlnm._FilterDatabase" localSheetId="2" hidden="1">'分学期教学计划表'!$A$3:$IU$103</definedName>
  </definedNames>
  <calcPr fullCalcOnLoad="1"/>
</workbook>
</file>

<file path=xl/sharedStrings.xml><?xml version="1.0" encoding="utf-8"?>
<sst xmlns="http://schemas.openxmlformats.org/spreadsheetml/2006/main" count="1038" uniqueCount="259">
  <si>
    <t>表8-1 教学计划表（课程类别）戏文2017.4.28更新</t>
  </si>
  <si>
    <t>课程类别</t>
  </si>
  <si>
    <t>课程性质</t>
  </si>
  <si>
    <t>开课学期</t>
  </si>
  <si>
    <t>课程
代码</t>
  </si>
  <si>
    <t>课程名称</t>
  </si>
  <si>
    <t>学分</t>
  </si>
  <si>
    <t>学时</t>
  </si>
  <si>
    <t>考核方式</t>
  </si>
  <si>
    <t>备注</t>
  </si>
  <si>
    <t>总</t>
  </si>
  <si>
    <t>理论</t>
  </si>
  <si>
    <t>实践</t>
  </si>
  <si>
    <t>实验</t>
  </si>
  <si>
    <t>集中实践</t>
  </si>
  <si>
    <t>课外</t>
  </si>
  <si>
    <t>通识教育课程</t>
  </si>
  <si>
    <t>必修</t>
  </si>
  <si>
    <t>SZ9A02</t>
  </si>
  <si>
    <t>思想道德修养与法律基础</t>
  </si>
  <si>
    <t>考查</t>
  </si>
  <si>
    <t>SZ9A01</t>
  </si>
  <si>
    <t>形势与政策</t>
  </si>
  <si>
    <r>
      <t>DW9A0</t>
    </r>
    <r>
      <rPr>
        <sz val="8"/>
        <rFont val="宋体"/>
        <family val="0"/>
      </rPr>
      <t>5</t>
    </r>
  </si>
  <si>
    <t>大学英语1</t>
  </si>
  <si>
    <t>考试</t>
  </si>
  <si>
    <t>TY9A01</t>
  </si>
  <si>
    <t>大学体育1</t>
  </si>
  <si>
    <t>XG9A04</t>
  </si>
  <si>
    <t>大学计算机基础</t>
  </si>
  <si>
    <t>网络课程</t>
  </si>
  <si>
    <t>JK9A01</t>
  </si>
  <si>
    <t>大学生心理健康教育</t>
  </si>
  <si>
    <t>理论部分为网络课程</t>
  </si>
  <si>
    <t>2</t>
  </si>
  <si>
    <t>CJ9A01</t>
  </si>
  <si>
    <t>创新创意创造方法</t>
  </si>
  <si>
    <t>XS9A03</t>
  </si>
  <si>
    <t>职业生涯规划</t>
  </si>
  <si>
    <t>SZ9A03</t>
  </si>
  <si>
    <t>马克思主义基本原理概论</t>
  </si>
  <si>
    <r>
      <t>DW9A0</t>
    </r>
    <r>
      <rPr>
        <sz val="8"/>
        <rFont val="宋体"/>
        <family val="0"/>
      </rPr>
      <t>6</t>
    </r>
  </si>
  <si>
    <t>大学英语2</t>
  </si>
  <si>
    <t>TY9A02</t>
  </si>
  <si>
    <t>大学体育2</t>
  </si>
  <si>
    <t>XG9A08</t>
  </si>
  <si>
    <t>多媒体技术与应用</t>
  </si>
  <si>
    <t>3</t>
  </si>
  <si>
    <t>WX9A01</t>
  </si>
  <si>
    <t>徽文化专题</t>
  </si>
  <si>
    <t>SZ9A04</t>
  </si>
  <si>
    <t>中国近现代史纲要</t>
  </si>
  <si>
    <r>
      <t>DW9A0</t>
    </r>
    <r>
      <rPr>
        <sz val="8"/>
        <rFont val="宋体"/>
        <family val="0"/>
      </rPr>
      <t>7</t>
    </r>
  </si>
  <si>
    <t>大学英语3</t>
  </si>
  <si>
    <t>TY9A03</t>
  </si>
  <si>
    <t>大学体育3</t>
  </si>
  <si>
    <t>SZ9A14</t>
  </si>
  <si>
    <t>毛泽东思想和中国特色社会主义理论体系概论</t>
  </si>
  <si>
    <r>
      <t>DW9A0</t>
    </r>
    <r>
      <rPr>
        <sz val="8"/>
        <rFont val="宋体"/>
        <family val="0"/>
      </rPr>
      <t>8</t>
    </r>
  </si>
  <si>
    <t>大学英语4</t>
  </si>
  <si>
    <t>4</t>
  </si>
  <si>
    <r>
      <t>CJ9A0</t>
    </r>
    <r>
      <rPr>
        <sz val="8"/>
        <color indexed="10"/>
        <rFont val="宋体"/>
        <family val="0"/>
      </rPr>
      <t>2</t>
    </r>
  </si>
  <si>
    <t>创业基础</t>
  </si>
  <si>
    <t>TY9A04</t>
  </si>
  <si>
    <t>大学体育4</t>
  </si>
  <si>
    <t>6</t>
  </si>
  <si>
    <t>SZ9A07</t>
  </si>
  <si>
    <t>当代世界经济与政治</t>
  </si>
  <si>
    <t>XS9A04</t>
  </si>
  <si>
    <t>大学生就业指导</t>
  </si>
  <si>
    <t>小计</t>
  </si>
  <si>
    <t>\</t>
  </si>
  <si>
    <t>选修</t>
  </si>
  <si>
    <t>自然科学基础课程组</t>
  </si>
  <si>
    <t>至少选修8学分，其中艺术类课程组和创新创业课程组各至少2学分</t>
  </si>
  <si>
    <t>人文社科基础课程组</t>
  </si>
  <si>
    <t>5</t>
  </si>
  <si>
    <t>小语种课程组</t>
  </si>
  <si>
    <t>5-6</t>
  </si>
  <si>
    <t>艺术类课程组</t>
  </si>
  <si>
    <t>创新创业课程组</t>
  </si>
  <si>
    <t>学科教育课程</t>
  </si>
  <si>
    <t>1</t>
  </si>
  <si>
    <t>WC9C02</t>
  </si>
  <si>
    <t>基础写作</t>
  </si>
  <si>
    <t>WC9C29</t>
  </si>
  <si>
    <t>中国现代文学</t>
  </si>
  <si>
    <t>WC9C05</t>
  </si>
  <si>
    <t>戏剧作品分析</t>
  </si>
  <si>
    <t>WC9C33</t>
  </si>
  <si>
    <t>外国文学</t>
  </si>
  <si>
    <t>WC9C17</t>
  </si>
  <si>
    <t>电影作品分析</t>
  </si>
  <si>
    <t>WC9C18</t>
  </si>
  <si>
    <t>电视剧作品分析</t>
  </si>
  <si>
    <t>专业基础及核心课程</t>
  </si>
  <si>
    <t>WC2D01</t>
  </si>
  <si>
    <t>戏剧影视文学专业导论</t>
  </si>
  <si>
    <t>WC2D02</t>
  </si>
  <si>
    <t>中外戏剧史</t>
  </si>
  <si>
    <t>WC9C03</t>
  </si>
  <si>
    <t>影视艺术概论</t>
  </si>
  <si>
    <t>WC2D03</t>
  </si>
  <si>
    <t>中外电影史</t>
  </si>
  <si>
    <t>WC2D04</t>
  </si>
  <si>
    <t>视听语言</t>
  </si>
  <si>
    <t>WC2D05</t>
  </si>
  <si>
    <t>戏剧创作1</t>
  </si>
  <si>
    <t>WC2D06</t>
  </si>
  <si>
    <t>戏剧创作2</t>
  </si>
  <si>
    <t>WC9C26</t>
  </si>
  <si>
    <t>表演导演艺术基础</t>
  </si>
  <si>
    <t>WC9C04</t>
  </si>
  <si>
    <t>影视剧美学</t>
  </si>
  <si>
    <t>WC2D09</t>
  </si>
  <si>
    <t>非线性编辑</t>
  </si>
  <si>
    <t>WC2D07</t>
  </si>
  <si>
    <t>影视评论</t>
  </si>
  <si>
    <t>WC2E08</t>
  </si>
  <si>
    <t>影视编剧1</t>
  </si>
  <si>
    <t>WC2D17</t>
  </si>
  <si>
    <t>影视节目策划</t>
  </si>
  <si>
    <t>创新创业教育</t>
  </si>
  <si>
    <t>WC2E10</t>
  </si>
  <si>
    <t>影视编剧2</t>
  </si>
  <si>
    <t>WC2F07</t>
  </si>
  <si>
    <t>电视脚本写作</t>
  </si>
  <si>
    <t>专业方向课程</t>
  </si>
  <si>
    <t>限选</t>
  </si>
  <si>
    <t>WC9C09</t>
  </si>
  <si>
    <t>广告学概论</t>
  </si>
  <si>
    <t>WC9C19</t>
  </si>
  <si>
    <t>电视摄像</t>
  </si>
  <si>
    <r>
      <t>W</t>
    </r>
    <r>
      <rPr>
        <sz val="8"/>
        <rFont val="宋体"/>
        <family val="0"/>
      </rPr>
      <t>C2E11</t>
    </r>
  </si>
  <si>
    <t>影视节目制作</t>
  </si>
  <si>
    <t>WC2E12</t>
  </si>
  <si>
    <t>新闻与传播学基础</t>
  </si>
  <si>
    <t>WC2E04</t>
  </si>
  <si>
    <t>新媒体采编</t>
  </si>
  <si>
    <t>WC2E06</t>
  </si>
  <si>
    <t>新闻采访与写作</t>
  </si>
  <si>
    <t>WC2E03</t>
  </si>
  <si>
    <t>广告创意与文案写作</t>
  </si>
  <si>
    <t>WC2E05</t>
  </si>
  <si>
    <t>文化市场营销</t>
  </si>
  <si>
    <t>WC2D11</t>
  </si>
  <si>
    <t>群众文化与群众文艺创作</t>
  </si>
  <si>
    <t>WC2E07</t>
  </si>
  <si>
    <t>歌词创作</t>
  </si>
  <si>
    <t>专业拓展课程</t>
  </si>
  <si>
    <t>任选</t>
  </si>
  <si>
    <t>WC2F10</t>
  </si>
  <si>
    <t>亚洲电影专题</t>
  </si>
  <si>
    <t>至少选修10学分</t>
  </si>
  <si>
    <t>WC2F12</t>
  </si>
  <si>
    <t>类型片研究</t>
  </si>
  <si>
    <t>WC1F06</t>
  </si>
  <si>
    <t>纪录片创作</t>
  </si>
  <si>
    <t>WC2F13</t>
  </si>
  <si>
    <t>影视剧改编</t>
  </si>
  <si>
    <t>WC2F14</t>
  </si>
  <si>
    <t>制片管理</t>
  </si>
  <si>
    <t>WC2F15</t>
  </si>
  <si>
    <t>美国电影专题</t>
  </si>
  <si>
    <t>WC2F03</t>
  </si>
  <si>
    <t>动漫创意与写作</t>
  </si>
  <si>
    <t>WC2F18</t>
  </si>
  <si>
    <t>专题片创作</t>
  </si>
  <si>
    <t>WC2F16</t>
  </si>
  <si>
    <t>影视音乐</t>
  </si>
  <si>
    <t>WC2F17</t>
  </si>
  <si>
    <t>影视文化研究</t>
  </si>
  <si>
    <t>WC9C21</t>
  </si>
  <si>
    <t>礼仪与人际关系</t>
  </si>
  <si>
    <t>WC9C10</t>
  </si>
  <si>
    <t>报纸编辑</t>
  </si>
  <si>
    <t>WC2F08</t>
  </si>
  <si>
    <t>电影大师作品分析</t>
  </si>
  <si>
    <t>WC2F09</t>
  </si>
  <si>
    <t>电视短剧创作</t>
  </si>
  <si>
    <t>通识实践</t>
  </si>
  <si>
    <t>XG9G04</t>
  </si>
  <si>
    <t>大学计算机基础实验</t>
  </si>
  <si>
    <t>BW9G01</t>
  </si>
  <si>
    <t>国防教育和军事训练</t>
  </si>
  <si>
    <t>2周</t>
  </si>
  <si>
    <t>XS9G01</t>
  </si>
  <si>
    <t>入学教育</t>
  </si>
  <si>
    <t>1周</t>
  </si>
  <si>
    <t>XG9G07</t>
  </si>
  <si>
    <t>多媒体技术与应用实验</t>
  </si>
  <si>
    <t>短1</t>
  </si>
  <si>
    <t>SZ9G01</t>
  </si>
  <si>
    <t>思想政治课实践1</t>
  </si>
  <si>
    <t>24学时，暑假结合2周社会实践进行</t>
  </si>
  <si>
    <t>社会实践</t>
  </si>
  <si>
    <t>XS9G02</t>
  </si>
  <si>
    <t>公益劳动</t>
  </si>
  <si>
    <t>1周，课外分散进行</t>
  </si>
  <si>
    <t>短2</t>
  </si>
  <si>
    <t>SZ9G02</t>
  </si>
  <si>
    <t>思想政治课实践2</t>
  </si>
  <si>
    <t>XS9G03</t>
  </si>
  <si>
    <t>毕业教育</t>
  </si>
  <si>
    <t>学科实践</t>
  </si>
  <si>
    <t>专业实践</t>
  </si>
  <si>
    <t>7-8</t>
  </si>
  <si>
    <t>WC2I98</t>
  </si>
  <si>
    <t>毕业实习</t>
  </si>
  <si>
    <t>第7学期8周，寒假4周，第8学期4周</t>
  </si>
  <si>
    <t>4-8</t>
  </si>
  <si>
    <t>WC2I99</t>
  </si>
  <si>
    <t>毕业论文（创作）</t>
  </si>
  <si>
    <t>综合素质</t>
  </si>
  <si>
    <t>1-8</t>
  </si>
  <si>
    <t>综合素质学分</t>
  </si>
  <si>
    <t>合计</t>
  </si>
  <si>
    <t>各类课程学时学分分配表</t>
  </si>
  <si>
    <t>理论学分</t>
  </si>
  <si>
    <t>实践学分</t>
  </si>
  <si>
    <t>实验学分</t>
  </si>
  <si>
    <t>占总学分比例%</t>
  </si>
  <si>
    <t>总学时</t>
  </si>
  <si>
    <t>理论学时</t>
  </si>
  <si>
    <t>实践学时</t>
  </si>
  <si>
    <t>实验学时</t>
  </si>
  <si>
    <t>课外学时</t>
  </si>
  <si>
    <t>占总学时比例%</t>
  </si>
  <si>
    <t>创新实践</t>
  </si>
  <si>
    <t>培养方案word文档用表</t>
  </si>
  <si>
    <t>课程体系</t>
  </si>
  <si>
    <t>学分比例%</t>
  </si>
  <si>
    <t>学时比例%</t>
  </si>
  <si>
    <t>理论教学体系</t>
  </si>
  <si>
    <t>专业教育课程</t>
  </si>
  <si>
    <t>实践教学体系</t>
  </si>
  <si>
    <t>理论教学体系中的实践环节</t>
  </si>
  <si>
    <t>实践教学环节学分合计</t>
  </si>
  <si>
    <t>状态数据库统计用表</t>
  </si>
  <si>
    <t>学时数（学时）</t>
  </si>
  <si>
    <t>学分数（分）</t>
  </si>
  <si>
    <t>总数</t>
  </si>
  <si>
    <t>其中</t>
  </si>
  <si>
    <t>必修课</t>
  </si>
  <si>
    <t>选修课</t>
  </si>
  <si>
    <t>课内教学</t>
  </si>
  <si>
    <t>实验教学</t>
  </si>
  <si>
    <t>集中性实践教学环节</t>
  </si>
  <si>
    <t>课外科技活动</t>
  </si>
  <si>
    <t>表8-2 教学计划表（开课学期）戏文2017.4.28更新</t>
  </si>
  <si>
    <t>DW9A05</t>
  </si>
  <si>
    <t>WC9C28</t>
  </si>
  <si>
    <t>专业基础核心课程</t>
  </si>
  <si>
    <t>WC2D15</t>
  </si>
  <si>
    <t>中外电影发展史</t>
  </si>
  <si>
    <t>至少选修2学分</t>
  </si>
  <si>
    <t>至少选修4学分</t>
  </si>
  <si>
    <t>至少选修6学分</t>
  </si>
  <si>
    <t>10周（含答辩2周）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</si>
</sst>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#####"/>
    <numFmt numFmtId="177" formatCode="0.00_);[Red]\(0.00\)"/>
    <numFmt numFmtId="178" formatCode="0.00_ "/>
  </numFmts>
  <fonts count="49">
    <font>
      <sz val="12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8"/>
      <color indexed="1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方正仿宋_GBK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.5"/>
      <name val="华文楷体"/>
      <family val="0"/>
    </font>
    <font>
      <sz val="10.5"/>
      <name val="华文楷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rgb="FFFF0000"/>
      <name val="宋体"/>
      <family val="0"/>
    </font>
    <font>
      <sz val="8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</cellStyleXfs>
  <cellXfs count="17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 shrinkToFit="1"/>
    </xf>
    <xf numFmtId="0" fontId="0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vertical="center" shrinkToFit="1"/>
      <protection hidden="1"/>
    </xf>
    <xf numFmtId="0" fontId="1" fillId="0" borderId="11" xfId="0" applyFont="1" applyFill="1" applyBorder="1" applyAlignment="1" applyProtection="1">
      <alignment vertical="center"/>
      <protection hidden="1"/>
    </xf>
    <xf numFmtId="0" fontId="1" fillId="0" borderId="13" xfId="0" applyFont="1" applyFill="1" applyBorder="1" applyAlignment="1" applyProtection="1">
      <alignment horizontal="center" vertical="center"/>
      <protection hidden="1"/>
    </xf>
    <xf numFmtId="49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horizontal="left" vertical="center" wrapText="1"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vertical="center" shrinkToFit="1"/>
      <protection hidden="1"/>
    </xf>
    <xf numFmtId="0" fontId="1" fillId="0" borderId="10" xfId="0" applyFont="1" applyFill="1" applyBorder="1" applyAlignment="1" applyProtection="1">
      <alignment vertical="center"/>
      <protection hidden="1"/>
    </xf>
    <xf numFmtId="0" fontId="1" fillId="0" borderId="10" xfId="0" applyFont="1" applyBorder="1" applyAlignment="1" applyProtection="1">
      <alignment horizontal="center" vertical="center" shrinkToFit="1"/>
      <protection hidden="1"/>
    </xf>
    <xf numFmtId="0" fontId="1" fillId="0" borderId="10" xfId="0" applyFont="1" applyFill="1" applyBorder="1" applyAlignment="1" applyProtection="1">
      <alignment horizontal="left" vertical="center" shrinkToFit="1"/>
      <protection hidden="1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 shrinkToFit="1"/>
      <protection hidden="1"/>
    </xf>
    <xf numFmtId="0" fontId="1" fillId="0" borderId="14" xfId="0" applyFont="1" applyBorder="1" applyAlignment="1" applyProtection="1">
      <alignment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49" fontId="1" fillId="0" borderId="14" xfId="0" applyNumberFormat="1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left" vertical="center" wrapText="1"/>
      <protection hidden="1"/>
    </xf>
    <xf numFmtId="0" fontId="1" fillId="0" borderId="14" xfId="0" applyFont="1" applyFill="1" applyBorder="1" applyAlignment="1" applyProtection="1">
      <alignment horizontal="center" vertical="center"/>
      <protection hidden="1"/>
    </xf>
    <xf numFmtId="0" fontId="1" fillId="33" borderId="15" xfId="0" applyFont="1" applyFill="1" applyBorder="1" applyAlignment="1" applyProtection="1">
      <alignment horizontal="center" vertical="center" wrapText="1"/>
      <protection locked="0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6" xfId="0" applyFont="1" applyFill="1" applyBorder="1" applyAlignment="1" applyProtection="1">
      <alignment vertical="center"/>
      <protection hidden="1"/>
    </xf>
    <xf numFmtId="49" fontId="1" fillId="0" borderId="13" xfId="0" applyNumberFormat="1" applyFont="1" applyFill="1" applyBorder="1" applyAlignment="1" applyProtection="1">
      <alignment horizontal="center" vertical="center"/>
      <protection hidden="1"/>
    </xf>
    <xf numFmtId="49" fontId="1" fillId="0" borderId="14" xfId="0" applyNumberFormat="1" applyFont="1" applyFill="1" applyBorder="1" applyAlignment="1" applyProtection="1">
      <alignment horizontal="center" vertical="center"/>
      <protection hidden="1"/>
    </xf>
    <xf numFmtId="0" fontId="1" fillId="35" borderId="15" xfId="0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 applyProtection="1">
      <alignment horizontal="left" vertical="center"/>
      <protection hidden="1"/>
    </xf>
    <xf numFmtId="0" fontId="2" fillId="0" borderId="10" xfId="0" applyFont="1" applyBorder="1" applyAlignment="1" applyProtection="1">
      <alignment vertical="center" shrinkToFit="1"/>
      <protection hidden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7" xfId="0" applyFont="1" applyBorder="1" applyAlignment="1" applyProtection="1">
      <alignment horizontal="left" vertical="center" wrapText="1"/>
      <protection hidden="1" locked="0"/>
    </xf>
    <xf numFmtId="0" fontId="2" fillId="0" borderId="15" xfId="0" applyFont="1" applyBorder="1" applyAlignment="1" applyProtection="1">
      <alignment horizontal="center" vertical="center" wrapText="1"/>
      <protection hidden="1" locked="0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49" fontId="47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vertical="center" wrapText="1"/>
      <protection hidden="1"/>
    </xf>
    <xf numFmtId="49" fontId="1" fillId="35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" fillId="35" borderId="15" xfId="0" applyFont="1" applyFill="1" applyBorder="1" applyAlignment="1" applyProtection="1">
      <alignment horizontal="left" vertical="center" wrapText="1"/>
      <protection hidden="1" locked="0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vertical="center"/>
    </xf>
    <xf numFmtId="0" fontId="48" fillId="0" borderId="10" xfId="0" applyFont="1" applyFill="1" applyBorder="1" applyAlignment="1" applyProtection="1">
      <alignment vertical="center"/>
      <protection hidden="1"/>
    </xf>
    <xf numFmtId="0" fontId="1" fillId="0" borderId="10" xfId="0" applyFont="1" applyFill="1" applyBorder="1" applyAlignment="1">
      <alignment horizontal="center" vertical="center" wrapText="1" shrinkToFit="1"/>
    </xf>
    <xf numFmtId="0" fontId="2" fillId="0" borderId="19" xfId="0" applyFont="1" applyBorder="1" applyAlignment="1" applyProtection="1">
      <alignment horizontal="center" vertical="center" wrapText="1"/>
      <protection hidden="1" locked="0"/>
    </xf>
    <xf numFmtId="0" fontId="2" fillId="0" borderId="20" xfId="0" applyFont="1" applyBorder="1" applyAlignment="1" applyProtection="1">
      <alignment horizontal="center" vertical="center" wrapText="1"/>
      <protection hidden="1" locked="0"/>
    </xf>
    <xf numFmtId="0" fontId="4" fillId="0" borderId="10" xfId="0" applyFont="1" applyBorder="1" applyAlignment="1">
      <alignment vertical="center"/>
    </xf>
    <xf numFmtId="0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1" fillId="35" borderId="19" xfId="0" applyFont="1" applyFill="1" applyBorder="1" applyAlignment="1" applyProtection="1">
      <alignment horizontal="center" vertical="center" wrapText="1"/>
      <protection locked="0"/>
    </xf>
    <xf numFmtId="0" fontId="48" fillId="0" borderId="10" xfId="0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 applyProtection="1">
      <alignment horizontal="left" vertical="center" wrapText="1" shrinkToFit="1"/>
      <protection locked="0"/>
    </xf>
    <xf numFmtId="0" fontId="1" fillId="0" borderId="10" xfId="0" applyFont="1" applyFill="1" applyBorder="1" applyAlignment="1" applyProtection="1">
      <alignment horizontal="left" vertical="center" wrapText="1" shrinkToFit="1"/>
      <protection hidden="1"/>
    </xf>
    <xf numFmtId="0" fontId="2" fillId="0" borderId="10" xfId="0" applyFont="1" applyBorder="1" applyAlignment="1" applyProtection="1">
      <alignment horizontal="left" vertical="center" shrinkToFi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0" fontId="1" fillId="0" borderId="14" xfId="0" applyFont="1" applyBorder="1" applyAlignment="1" applyProtection="1">
      <alignment horizontal="left" vertical="center" wrapText="1" shrinkToFit="1"/>
      <protection hidden="1"/>
    </xf>
    <xf numFmtId="0" fontId="2" fillId="0" borderId="10" xfId="0" applyFont="1" applyBorder="1" applyAlignment="1" applyProtection="1">
      <alignment vertical="center" wrapText="1"/>
      <protection hidden="1" locked="0"/>
    </xf>
    <xf numFmtId="0" fontId="2" fillId="0" borderId="18" xfId="0" applyFont="1" applyBorder="1" applyAlignment="1" applyProtection="1">
      <alignment vertical="center" shrinkToFit="1"/>
      <protection hidden="1"/>
    </xf>
    <xf numFmtId="49" fontId="2" fillId="0" borderId="15" xfId="0" applyNumberFormat="1" applyFont="1" applyBorder="1" applyAlignment="1" applyProtection="1">
      <alignment horizontal="center" vertical="center" wrapText="1"/>
      <protection hidden="1"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hidden="1" locked="0"/>
    </xf>
    <xf numFmtId="0" fontId="1" fillId="0" borderId="10" xfId="0" applyFont="1" applyFill="1" applyBorder="1" applyAlignment="1" applyProtection="1">
      <alignment horizontal="center" vertical="center" shrinkToFit="1"/>
      <protection hidden="1"/>
    </xf>
    <xf numFmtId="0" fontId="1" fillId="36" borderId="10" xfId="0" applyFont="1" applyFill="1" applyBorder="1" applyAlignment="1" applyProtection="1">
      <alignment horizontal="center" vertical="center"/>
      <protection hidden="1"/>
    </xf>
    <xf numFmtId="0" fontId="1" fillId="33" borderId="10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center" vertical="center"/>
    </xf>
    <xf numFmtId="0" fontId="1" fillId="0" borderId="10" xfId="0" applyFont="1" applyFill="1" applyBorder="1" applyAlignment="1" applyProtection="1">
      <alignment horizontal="left" vertical="center"/>
      <protection hidden="1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21" xfId="0" applyFont="1" applyBorder="1" applyAlignment="1" applyProtection="1">
      <alignment vertical="center" shrinkToFit="1"/>
      <protection hidden="1"/>
    </xf>
    <xf numFmtId="0" fontId="1" fillId="0" borderId="10" xfId="0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49" fontId="1" fillId="0" borderId="22" xfId="0" applyNumberFormat="1" applyFont="1" applyFill="1" applyBorder="1" applyAlignment="1" applyProtection="1">
      <alignment horizontal="center" vertical="center"/>
      <protection hidden="1"/>
    </xf>
    <xf numFmtId="49" fontId="1" fillId="0" borderId="23" xfId="0" applyNumberFormat="1" applyFont="1" applyFill="1" applyBorder="1" applyAlignment="1" applyProtection="1">
      <alignment horizontal="center" vertical="center"/>
      <protection hidden="1"/>
    </xf>
    <xf numFmtId="49" fontId="1" fillId="0" borderId="0" xfId="0" applyNumberFormat="1" applyFont="1" applyFill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 wrapText="1" shrinkToFit="1"/>
      <protection locked="0"/>
    </xf>
    <xf numFmtId="0" fontId="1" fillId="0" borderId="24" xfId="0" applyFont="1" applyFill="1" applyBorder="1" applyAlignment="1" applyProtection="1">
      <alignment horizontal="center" vertical="center" wrapText="1" shrinkToFit="1"/>
      <protection locked="0"/>
    </xf>
    <xf numFmtId="0" fontId="1" fillId="0" borderId="12" xfId="0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vertical="center"/>
    </xf>
    <xf numFmtId="0" fontId="1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shrinkToFit="1"/>
    </xf>
    <xf numFmtId="178" fontId="8" fillId="0" borderId="10" xfId="0" applyNumberFormat="1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 shrinkToFit="1"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1" fillId="0" borderId="24" xfId="0" applyFont="1" applyFill="1" applyBorder="1" applyAlignment="1" applyProtection="1">
      <alignment horizontal="center" vertical="center" wrapText="1"/>
      <protection hidden="1"/>
    </xf>
    <xf numFmtId="0" fontId="1" fillId="0" borderId="24" xfId="0" applyFont="1" applyFill="1" applyBorder="1" applyAlignment="1" applyProtection="1">
      <alignment horizontal="center" vertical="center"/>
      <protection hidden="1"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hidden="1"/>
    </xf>
    <xf numFmtId="0" fontId="1" fillId="35" borderId="15" xfId="0" applyFont="1" applyFill="1" applyBorder="1" applyAlignment="1" applyProtection="1">
      <alignment horizontal="center" vertical="center" wrapText="1"/>
      <protection hidden="1" locked="0"/>
    </xf>
    <xf numFmtId="0" fontId="1" fillId="0" borderId="12" xfId="0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vertical="center" wrapText="1"/>
      <protection hidden="1"/>
    </xf>
    <xf numFmtId="0" fontId="1" fillId="0" borderId="10" xfId="0" applyFont="1" applyBorder="1" applyAlignment="1">
      <alignment horizontal="left" vertical="center" wrapText="1"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176" fontId="1" fillId="2" borderId="10" xfId="0" applyNumberFormat="1" applyFont="1" applyFill="1" applyBorder="1" applyAlignment="1">
      <alignment horizontal="justify" vertical="center" wrapText="1"/>
    </xf>
    <xf numFmtId="0" fontId="1" fillId="33" borderId="24" xfId="0" applyFont="1" applyFill="1" applyBorder="1" applyAlignment="1" applyProtection="1">
      <alignment horizontal="center" vertical="center" wrapText="1"/>
      <protection locked="0"/>
    </xf>
    <xf numFmtId="0" fontId="1" fillId="35" borderId="19" xfId="0" applyFont="1" applyFill="1" applyBorder="1" applyAlignment="1" applyProtection="1">
      <alignment horizontal="center" vertical="center" wrapText="1"/>
      <protection hidden="1" locked="0"/>
    </xf>
    <xf numFmtId="0" fontId="1" fillId="35" borderId="17" xfId="0" applyFont="1" applyFill="1" applyBorder="1" applyAlignment="1" applyProtection="1">
      <alignment horizontal="center" vertical="center" wrapText="1"/>
      <protection hidden="1" locked="0"/>
    </xf>
    <xf numFmtId="0" fontId="1" fillId="0" borderId="14" xfId="0" applyFont="1" applyFill="1" applyBorder="1" applyAlignment="1" applyProtection="1">
      <alignment horizontal="left" vertical="center" wrapText="1" shrinkToFit="1"/>
      <protection hidden="1"/>
    </xf>
    <xf numFmtId="0" fontId="1" fillId="35" borderId="18" xfId="0" applyFont="1" applyFill="1" applyBorder="1" applyAlignment="1" applyProtection="1">
      <alignment horizontal="center" vertical="center" wrapText="1"/>
      <protection hidden="1" locked="0"/>
    </xf>
    <xf numFmtId="0" fontId="1" fillId="35" borderId="30" xfId="0" applyFont="1" applyFill="1" applyBorder="1" applyAlignment="1" applyProtection="1">
      <alignment horizontal="center" vertical="center" wrapText="1"/>
      <protection hidden="1" locked="0"/>
    </xf>
    <xf numFmtId="0" fontId="1" fillId="35" borderId="31" xfId="0" applyFont="1" applyFill="1" applyBorder="1" applyAlignment="1" applyProtection="1">
      <alignment horizontal="center" vertical="center" wrapText="1"/>
      <protection hidden="1" locked="0"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hidden="1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left" vertical="center" wrapText="1" shrinkToFit="1"/>
      <protection locked="0"/>
    </xf>
    <xf numFmtId="0" fontId="1" fillId="0" borderId="24" xfId="0" applyFont="1" applyFill="1" applyBorder="1" applyAlignment="1" applyProtection="1">
      <alignment horizontal="left" vertical="center" wrapText="1" shrinkToFit="1"/>
      <protection locked="0"/>
    </xf>
    <xf numFmtId="0" fontId="1" fillId="0" borderId="12" xfId="0" applyFont="1" applyFill="1" applyBorder="1" applyAlignment="1" applyProtection="1">
      <alignment horizontal="left" vertical="center" wrapText="1" shrinkToFit="1"/>
      <protection locked="0"/>
    </xf>
    <xf numFmtId="0" fontId="1" fillId="0" borderId="10" xfId="0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33"/>
  <sheetViews>
    <sheetView zoomScale="115" zoomScaleNormal="115" zoomScaleSheetLayoutView="100" workbookViewId="0" topLeftCell="A1">
      <pane ySplit="3" topLeftCell="A52" activePane="bottomLeft" state="frozen"/>
      <selection pane="bottomLeft" activeCell="T71" sqref="T71"/>
    </sheetView>
  </sheetViews>
  <sheetFormatPr defaultColWidth="9.00390625" defaultRowHeight="14.25"/>
  <cols>
    <col min="1" max="2" width="3.625" style="83" customWidth="1"/>
    <col min="3" max="3" width="3.50390625" style="135" customWidth="1"/>
    <col min="4" max="4" width="6.125" style="83" customWidth="1"/>
    <col min="5" max="5" width="15.625" style="136" customWidth="1"/>
    <col min="6" max="6" width="8.125" style="83" bestFit="1" customWidth="1"/>
    <col min="7" max="7" width="3.875" style="83" customWidth="1"/>
    <col min="8" max="8" width="4.50390625" style="83" customWidth="1"/>
    <col min="9" max="10" width="3.375" style="83" customWidth="1"/>
    <col min="11" max="11" width="4.375" style="83" customWidth="1"/>
    <col min="12" max="12" width="4.00390625" style="83" customWidth="1"/>
    <col min="13" max="16" width="3.375" style="83" customWidth="1"/>
    <col min="17" max="17" width="10.875" style="137" customWidth="1"/>
    <col min="18" max="16384" width="9.00390625" style="98" customWidth="1"/>
  </cols>
  <sheetData>
    <row r="1" spans="1:17" ht="14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10.5">
      <c r="A2" s="12" t="s">
        <v>1</v>
      </c>
      <c r="B2" s="12" t="s">
        <v>2</v>
      </c>
      <c r="C2" s="47" t="s">
        <v>3</v>
      </c>
      <c r="D2" s="11" t="s">
        <v>4</v>
      </c>
      <c r="E2" s="11" t="s">
        <v>5</v>
      </c>
      <c r="F2" s="13" t="s">
        <v>6</v>
      </c>
      <c r="G2" s="13"/>
      <c r="H2" s="13"/>
      <c r="I2" s="13"/>
      <c r="J2" s="13"/>
      <c r="K2" s="13" t="s">
        <v>7</v>
      </c>
      <c r="L2" s="13"/>
      <c r="M2" s="13"/>
      <c r="N2" s="13"/>
      <c r="O2" s="13"/>
      <c r="P2" s="11" t="s">
        <v>8</v>
      </c>
      <c r="Q2" s="59" t="s">
        <v>9</v>
      </c>
    </row>
    <row r="3" spans="1:17" s="133" customFormat="1" ht="24" customHeight="1">
      <c r="A3" s="14"/>
      <c r="B3" s="14"/>
      <c r="C3" s="47"/>
      <c r="D3" s="11"/>
      <c r="E3" s="11"/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15</v>
      </c>
      <c r="P3" s="11"/>
      <c r="Q3" s="59"/>
    </row>
    <row r="4" spans="1:17" ht="12" customHeight="1">
      <c r="A4" s="138" t="s">
        <v>16</v>
      </c>
      <c r="B4" s="139" t="s">
        <v>17</v>
      </c>
      <c r="C4" s="18">
        <v>1</v>
      </c>
      <c r="D4" s="18" t="s">
        <v>18</v>
      </c>
      <c r="E4" s="19" t="s">
        <v>19</v>
      </c>
      <c r="F4" s="20">
        <v>2.5</v>
      </c>
      <c r="G4" s="20">
        <v>2</v>
      </c>
      <c r="H4" s="20">
        <v>0.5</v>
      </c>
      <c r="I4" s="20"/>
      <c r="J4" s="20"/>
      <c r="K4" s="20">
        <v>40</v>
      </c>
      <c r="L4" s="20">
        <v>32</v>
      </c>
      <c r="M4" s="20">
        <v>8</v>
      </c>
      <c r="N4" s="20"/>
      <c r="O4" s="20"/>
      <c r="P4" s="20" t="s">
        <v>20</v>
      </c>
      <c r="Q4" s="70"/>
    </row>
    <row r="5" spans="1:17" ht="12" customHeight="1">
      <c r="A5" s="140"/>
      <c r="B5" s="141"/>
      <c r="C5" s="18">
        <v>1</v>
      </c>
      <c r="D5" s="18" t="s">
        <v>21</v>
      </c>
      <c r="E5" s="19" t="s">
        <v>22</v>
      </c>
      <c r="F5" s="20"/>
      <c r="G5" s="20"/>
      <c r="H5" s="20"/>
      <c r="I5" s="20"/>
      <c r="J5" s="20"/>
      <c r="K5" s="20">
        <v>16</v>
      </c>
      <c r="L5" s="20"/>
      <c r="M5" s="20"/>
      <c r="N5" s="20"/>
      <c r="O5" s="20">
        <v>16</v>
      </c>
      <c r="P5" s="20" t="s">
        <v>20</v>
      </c>
      <c r="Q5" s="70"/>
    </row>
    <row r="6" spans="1:17" ht="12" customHeight="1">
      <c r="A6" s="140"/>
      <c r="B6" s="141"/>
      <c r="C6" s="18">
        <v>1</v>
      </c>
      <c r="D6" s="18" t="s">
        <v>23</v>
      </c>
      <c r="E6" s="19" t="s">
        <v>24</v>
      </c>
      <c r="F6" s="20">
        <v>4</v>
      </c>
      <c r="G6" s="20">
        <v>3</v>
      </c>
      <c r="H6" s="20">
        <v>1</v>
      </c>
      <c r="I6" s="20"/>
      <c r="J6" s="20"/>
      <c r="K6" s="20">
        <v>64</v>
      </c>
      <c r="L6" s="20">
        <v>42</v>
      </c>
      <c r="M6" s="20">
        <v>14</v>
      </c>
      <c r="N6" s="20"/>
      <c r="O6" s="20">
        <v>8</v>
      </c>
      <c r="P6" s="20" t="s">
        <v>25</v>
      </c>
      <c r="Q6" s="69"/>
    </row>
    <row r="7" spans="1:17" ht="12" customHeight="1">
      <c r="A7" s="140"/>
      <c r="B7" s="141"/>
      <c r="C7" s="18">
        <v>1</v>
      </c>
      <c r="D7" s="18" t="s">
        <v>26</v>
      </c>
      <c r="E7" s="19" t="s">
        <v>27</v>
      </c>
      <c r="F7" s="20">
        <v>1</v>
      </c>
      <c r="G7" s="20"/>
      <c r="H7" s="20">
        <v>1</v>
      </c>
      <c r="I7" s="20"/>
      <c r="J7" s="20"/>
      <c r="K7" s="20">
        <v>36</v>
      </c>
      <c r="L7" s="20"/>
      <c r="M7" s="20">
        <v>28</v>
      </c>
      <c r="N7" s="20"/>
      <c r="O7" s="20">
        <v>8</v>
      </c>
      <c r="P7" s="20" t="s">
        <v>20</v>
      </c>
      <c r="Q7" s="69"/>
    </row>
    <row r="8" spans="1:17" ht="12" customHeight="1">
      <c r="A8" s="140"/>
      <c r="B8" s="141"/>
      <c r="C8" s="18">
        <v>1</v>
      </c>
      <c r="D8" s="18" t="s">
        <v>28</v>
      </c>
      <c r="E8" s="19" t="s">
        <v>29</v>
      </c>
      <c r="F8" s="20">
        <v>1.5</v>
      </c>
      <c r="G8" s="20">
        <v>1.5</v>
      </c>
      <c r="H8" s="20"/>
      <c r="I8" s="20"/>
      <c r="J8" s="20"/>
      <c r="K8" s="20">
        <v>24</v>
      </c>
      <c r="L8" s="20">
        <v>24</v>
      </c>
      <c r="M8" s="20"/>
      <c r="N8" s="20"/>
      <c r="O8" s="20"/>
      <c r="P8" s="20" t="s">
        <v>20</v>
      </c>
      <c r="Q8" s="70" t="s">
        <v>30</v>
      </c>
    </row>
    <row r="9" spans="1:17" ht="12" customHeight="1">
      <c r="A9" s="140"/>
      <c r="B9" s="141"/>
      <c r="C9" s="18">
        <v>1</v>
      </c>
      <c r="D9" s="18" t="s">
        <v>31</v>
      </c>
      <c r="E9" s="19" t="s">
        <v>32</v>
      </c>
      <c r="F9" s="23">
        <v>2</v>
      </c>
      <c r="G9" s="23">
        <v>1</v>
      </c>
      <c r="H9" s="23">
        <v>1</v>
      </c>
      <c r="I9" s="23"/>
      <c r="J9" s="23"/>
      <c r="K9" s="23">
        <v>32</v>
      </c>
      <c r="L9" s="23">
        <v>16</v>
      </c>
      <c r="M9" s="23">
        <v>16</v>
      </c>
      <c r="N9" s="23"/>
      <c r="O9" s="23"/>
      <c r="P9" s="23" t="s">
        <v>20</v>
      </c>
      <c r="Q9" s="71" t="s">
        <v>33</v>
      </c>
    </row>
    <row r="10" spans="1:17" ht="12" customHeight="1">
      <c r="A10" s="140"/>
      <c r="B10" s="141"/>
      <c r="C10" s="18" t="s">
        <v>34</v>
      </c>
      <c r="D10" s="18" t="s">
        <v>35</v>
      </c>
      <c r="E10" s="19" t="s">
        <v>36</v>
      </c>
      <c r="F10" s="23">
        <v>0.5</v>
      </c>
      <c r="G10" s="23">
        <v>0.5</v>
      </c>
      <c r="H10" s="23"/>
      <c r="I10" s="23"/>
      <c r="J10" s="23"/>
      <c r="K10" s="23">
        <v>8</v>
      </c>
      <c r="L10" s="23">
        <v>8</v>
      </c>
      <c r="M10" s="23"/>
      <c r="N10" s="23"/>
      <c r="O10" s="23"/>
      <c r="P10" s="23"/>
      <c r="Q10" s="71"/>
    </row>
    <row r="11" spans="1:17" ht="12" customHeight="1">
      <c r="A11" s="140"/>
      <c r="B11" s="141"/>
      <c r="C11" s="18" t="s">
        <v>34</v>
      </c>
      <c r="D11" s="32" t="s">
        <v>37</v>
      </c>
      <c r="E11" s="19" t="s">
        <v>38</v>
      </c>
      <c r="F11" s="20">
        <v>1</v>
      </c>
      <c r="G11" s="20">
        <v>1</v>
      </c>
      <c r="H11" s="20"/>
      <c r="I11" s="20"/>
      <c r="J11" s="20"/>
      <c r="K11" s="20">
        <v>16</v>
      </c>
      <c r="L11" s="20">
        <v>16</v>
      </c>
      <c r="M11" s="20"/>
      <c r="N11" s="20"/>
      <c r="O11" s="20"/>
      <c r="P11" s="20" t="s">
        <v>20</v>
      </c>
      <c r="Q11" s="70" t="s">
        <v>30</v>
      </c>
    </row>
    <row r="12" spans="1:17" ht="12" customHeight="1">
      <c r="A12" s="140"/>
      <c r="B12" s="141"/>
      <c r="C12" s="18">
        <v>2</v>
      </c>
      <c r="D12" s="18" t="s">
        <v>39</v>
      </c>
      <c r="E12" s="19" t="s">
        <v>40</v>
      </c>
      <c r="F12" s="20">
        <v>2.5</v>
      </c>
      <c r="G12" s="20">
        <v>2</v>
      </c>
      <c r="H12" s="20">
        <v>0.5</v>
      </c>
      <c r="I12" s="20"/>
      <c r="J12" s="20"/>
      <c r="K12" s="20">
        <v>40</v>
      </c>
      <c r="L12" s="20">
        <v>32</v>
      </c>
      <c r="M12" s="20">
        <v>8</v>
      </c>
      <c r="N12" s="20"/>
      <c r="O12" s="20"/>
      <c r="P12" s="20" t="s">
        <v>20</v>
      </c>
      <c r="Q12" s="69"/>
    </row>
    <row r="13" spans="1:17" ht="12" customHeight="1">
      <c r="A13" s="140"/>
      <c r="B13" s="141"/>
      <c r="C13" s="18">
        <v>2</v>
      </c>
      <c r="D13" s="18" t="s">
        <v>21</v>
      </c>
      <c r="E13" s="19" t="s">
        <v>22</v>
      </c>
      <c r="F13" s="20"/>
      <c r="G13" s="20"/>
      <c r="H13" s="20"/>
      <c r="I13" s="20"/>
      <c r="J13" s="20"/>
      <c r="K13" s="20">
        <v>16</v>
      </c>
      <c r="L13" s="20"/>
      <c r="M13" s="20"/>
      <c r="N13" s="20"/>
      <c r="O13" s="20">
        <v>16</v>
      </c>
      <c r="P13" s="20" t="s">
        <v>20</v>
      </c>
      <c r="Q13" s="69"/>
    </row>
    <row r="14" spans="1:17" ht="12" customHeight="1">
      <c r="A14" s="140"/>
      <c r="B14" s="141"/>
      <c r="C14" s="18">
        <v>2</v>
      </c>
      <c r="D14" s="18" t="s">
        <v>41</v>
      </c>
      <c r="E14" s="19" t="s">
        <v>42</v>
      </c>
      <c r="F14" s="20">
        <v>4</v>
      </c>
      <c r="G14" s="20">
        <v>3</v>
      </c>
      <c r="H14" s="20">
        <v>1</v>
      </c>
      <c r="I14" s="20"/>
      <c r="J14" s="20"/>
      <c r="K14" s="20">
        <v>64</v>
      </c>
      <c r="L14" s="20">
        <v>48</v>
      </c>
      <c r="M14" s="20">
        <v>16</v>
      </c>
      <c r="N14" s="20"/>
      <c r="O14" s="20"/>
      <c r="P14" s="20" t="s">
        <v>25</v>
      </c>
      <c r="Q14" s="70"/>
    </row>
    <row r="15" spans="1:17" s="134" customFormat="1" ht="12" customHeight="1">
      <c r="A15" s="140"/>
      <c r="B15" s="141"/>
      <c r="C15" s="18">
        <v>2</v>
      </c>
      <c r="D15" s="18" t="s">
        <v>43</v>
      </c>
      <c r="E15" s="19" t="s">
        <v>44</v>
      </c>
      <c r="F15" s="20">
        <v>1</v>
      </c>
      <c r="G15" s="20"/>
      <c r="H15" s="20">
        <v>1</v>
      </c>
      <c r="I15" s="20"/>
      <c r="J15" s="20"/>
      <c r="K15" s="20">
        <v>36</v>
      </c>
      <c r="L15" s="20"/>
      <c r="M15" s="20">
        <v>32</v>
      </c>
      <c r="N15" s="20"/>
      <c r="O15" s="20">
        <v>4</v>
      </c>
      <c r="P15" s="20" t="s">
        <v>20</v>
      </c>
      <c r="Q15" s="70"/>
    </row>
    <row r="16" spans="1:17" s="134" customFormat="1" ht="12" customHeight="1">
      <c r="A16" s="140"/>
      <c r="B16" s="141"/>
      <c r="C16" s="18">
        <v>2</v>
      </c>
      <c r="D16" s="47" t="s">
        <v>45</v>
      </c>
      <c r="E16" s="22" t="s">
        <v>46</v>
      </c>
      <c r="F16" s="34">
        <v>1.5</v>
      </c>
      <c r="G16" s="34">
        <v>1.5</v>
      </c>
      <c r="H16" s="34"/>
      <c r="I16" s="34"/>
      <c r="J16" s="34"/>
      <c r="K16" s="34">
        <v>24</v>
      </c>
      <c r="L16" s="34">
        <v>24</v>
      </c>
      <c r="M16" s="34"/>
      <c r="N16" s="34"/>
      <c r="O16" s="34"/>
      <c r="P16" s="20" t="s">
        <v>20</v>
      </c>
      <c r="Q16" s="70"/>
    </row>
    <row r="17" spans="1:17" s="134" customFormat="1" ht="12" customHeight="1">
      <c r="A17" s="140"/>
      <c r="B17" s="141"/>
      <c r="C17" s="18" t="s">
        <v>47</v>
      </c>
      <c r="D17" s="40" t="s">
        <v>48</v>
      </c>
      <c r="E17" s="142" t="s">
        <v>49</v>
      </c>
      <c r="F17" s="143">
        <v>2</v>
      </c>
      <c r="G17" s="143">
        <v>2</v>
      </c>
      <c r="H17" s="143"/>
      <c r="I17" s="143"/>
      <c r="J17" s="143"/>
      <c r="K17" s="143">
        <v>32</v>
      </c>
      <c r="L17" s="143">
        <v>32</v>
      </c>
      <c r="M17" s="143"/>
      <c r="N17" s="143"/>
      <c r="O17" s="143"/>
      <c r="P17" s="31" t="s">
        <v>20</v>
      </c>
      <c r="Q17" s="161" t="s">
        <v>30</v>
      </c>
    </row>
    <row r="18" spans="1:17" ht="12" customHeight="1">
      <c r="A18" s="140"/>
      <c r="B18" s="141"/>
      <c r="C18" s="88" t="s">
        <v>47</v>
      </c>
      <c r="D18" s="29" t="s">
        <v>50</v>
      </c>
      <c r="E18" s="30" t="s">
        <v>51</v>
      </c>
      <c r="F18" s="28">
        <v>2</v>
      </c>
      <c r="G18" s="28">
        <v>1.5</v>
      </c>
      <c r="H18" s="28">
        <v>0.5</v>
      </c>
      <c r="I18" s="28"/>
      <c r="J18" s="28"/>
      <c r="K18" s="28">
        <v>32</v>
      </c>
      <c r="L18" s="28">
        <v>24</v>
      </c>
      <c r="M18" s="28">
        <v>8</v>
      </c>
      <c r="N18" s="28"/>
      <c r="O18" s="28"/>
      <c r="P18" s="28" t="s">
        <v>20</v>
      </c>
      <c r="Q18" s="74"/>
    </row>
    <row r="19" spans="1:17" ht="12" customHeight="1">
      <c r="A19" s="140"/>
      <c r="B19" s="141"/>
      <c r="C19" s="18">
        <v>3</v>
      </c>
      <c r="D19" s="18" t="s">
        <v>21</v>
      </c>
      <c r="E19" s="19" t="s">
        <v>22</v>
      </c>
      <c r="F19" s="20"/>
      <c r="G19" s="20"/>
      <c r="H19" s="20"/>
      <c r="I19" s="20"/>
      <c r="J19" s="20"/>
      <c r="K19" s="20">
        <v>16</v>
      </c>
      <c r="L19" s="20"/>
      <c r="M19" s="20"/>
      <c r="N19" s="20"/>
      <c r="O19" s="20">
        <v>16</v>
      </c>
      <c r="P19" s="20" t="s">
        <v>20</v>
      </c>
      <c r="Q19" s="70"/>
    </row>
    <row r="20" spans="1:17" ht="12" customHeight="1">
      <c r="A20" s="140"/>
      <c r="B20" s="141"/>
      <c r="C20" s="18">
        <v>3</v>
      </c>
      <c r="D20" s="18" t="s">
        <v>52</v>
      </c>
      <c r="E20" s="19" t="s">
        <v>53</v>
      </c>
      <c r="F20" s="20">
        <v>4</v>
      </c>
      <c r="G20" s="20">
        <v>3</v>
      </c>
      <c r="H20" s="20">
        <v>1</v>
      </c>
      <c r="I20" s="20"/>
      <c r="J20" s="20"/>
      <c r="K20" s="20">
        <v>64</v>
      </c>
      <c r="L20" s="20">
        <v>48</v>
      </c>
      <c r="M20" s="20">
        <v>16</v>
      </c>
      <c r="N20" s="20"/>
      <c r="O20" s="20"/>
      <c r="P20" s="20" t="s">
        <v>25</v>
      </c>
      <c r="Q20" s="70"/>
    </row>
    <row r="21" spans="1:17" ht="12" customHeight="1">
      <c r="A21" s="140"/>
      <c r="B21" s="141"/>
      <c r="C21" s="18">
        <v>3</v>
      </c>
      <c r="D21" s="18" t="s">
        <v>54</v>
      </c>
      <c r="E21" s="19" t="s">
        <v>55</v>
      </c>
      <c r="F21" s="20">
        <v>1</v>
      </c>
      <c r="G21" s="20"/>
      <c r="H21" s="20">
        <v>1</v>
      </c>
      <c r="I21" s="20"/>
      <c r="J21" s="20"/>
      <c r="K21" s="20">
        <v>36</v>
      </c>
      <c r="L21" s="20"/>
      <c r="M21" s="20">
        <v>32</v>
      </c>
      <c r="N21" s="20"/>
      <c r="O21" s="20">
        <v>4</v>
      </c>
      <c r="P21" s="20" t="s">
        <v>20</v>
      </c>
      <c r="Q21" s="69"/>
    </row>
    <row r="22" spans="1:17" ht="12" customHeight="1">
      <c r="A22" s="140"/>
      <c r="B22" s="141"/>
      <c r="C22" s="52">
        <v>4</v>
      </c>
      <c r="D22" s="40" t="s">
        <v>56</v>
      </c>
      <c r="E22" s="53" t="s">
        <v>57</v>
      </c>
      <c r="F22" s="40">
        <v>5</v>
      </c>
      <c r="G22" s="40">
        <v>4</v>
      </c>
      <c r="H22" s="40">
        <v>1</v>
      </c>
      <c r="I22" s="40"/>
      <c r="J22" s="40"/>
      <c r="K22" s="40">
        <v>80</v>
      </c>
      <c r="L22" s="40">
        <v>48</v>
      </c>
      <c r="M22" s="40">
        <v>16</v>
      </c>
      <c r="N22" s="40"/>
      <c r="O22" s="40">
        <v>16</v>
      </c>
      <c r="P22" s="64" t="s">
        <v>20</v>
      </c>
      <c r="Q22" s="69"/>
    </row>
    <row r="23" spans="1:17" ht="12" customHeight="1">
      <c r="A23" s="140"/>
      <c r="B23" s="141"/>
      <c r="C23" s="18">
        <v>4</v>
      </c>
      <c r="D23" s="18" t="s">
        <v>21</v>
      </c>
      <c r="E23" s="19" t="s">
        <v>22</v>
      </c>
      <c r="F23" s="20"/>
      <c r="G23" s="20"/>
      <c r="H23" s="20"/>
      <c r="I23" s="20"/>
      <c r="J23" s="20"/>
      <c r="K23" s="20">
        <v>16</v>
      </c>
      <c r="L23" s="20"/>
      <c r="M23" s="20"/>
      <c r="N23" s="20"/>
      <c r="O23" s="20">
        <v>16</v>
      </c>
      <c r="P23" s="20" t="s">
        <v>20</v>
      </c>
      <c r="Q23" s="69"/>
    </row>
    <row r="24" spans="1:17" ht="12" customHeight="1">
      <c r="A24" s="140"/>
      <c r="B24" s="141"/>
      <c r="C24" s="18">
        <v>4</v>
      </c>
      <c r="D24" s="18" t="s">
        <v>58</v>
      </c>
      <c r="E24" s="19" t="s">
        <v>59</v>
      </c>
      <c r="F24" s="20">
        <v>4</v>
      </c>
      <c r="G24" s="20">
        <v>3</v>
      </c>
      <c r="H24" s="20">
        <v>1</v>
      </c>
      <c r="I24" s="20"/>
      <c r="J24" s="20"/>
      <c r="K24" s="20">
        <v>64</v>
      </c>
      <c r="L24" s="20">
        <v>48</v>
      </c>
      <c r="M24" s="20">
        <v>16</v>
      </c>
      <c r="N24" s="20"/>
      <c r="O24" s="20"/>
      <c r="P24" s="20" t="s">
        <v>25</v>
      </c>
      <c r="Q24" s="70"/>
    </row>
    <row r="25" spans="1:17" ht="12" customHeight="1">
      <c r="A25" s="140"/>
      <c r="B25" s="141"/>
      <c r="C25" s="18" t="s">
        <v>60</v>
      </c>
      <c r="D25" s="50" t="s">
        <v>61</v>
      </c>
      <c r="E25" s="19" t="s">
        <v>62</v>
      </c>
      <c r="F25" s="20">
        <v>2</v>
      </c>
      <c r="G25" s="20">
        <v>1</v>
      </c>
      <c r="H25" s="20">
        <v>1</v>
      </c>
      <c r="I25" s="20"/>
      <c r="J25" s="20"/>
      <c r="K25" s="20">
        <v>32</v>
      </c>
      <c r="L25" s="20">
        <v>16</v>
      </c>
      <c r="M25" s="20">
        <v>16</v>
      </c>
      <c r="N25" s="20"/>
      <c r="O25" s="20"/>
      <c r="P25" s="20" t="s">
        <v>20</v>
      </c>
      <c r="Q25" s="70"/>
    </row>
    <row r="26" spans="1:17" ht="12" customHeight="1">
      <c r="A26" s="140"/>
      <c r="B26" s="141"/>
      <c r="C26" s="18">
        <v>4</v>
      </c>
      <c r="D26" s="18" t="s">
        <v>63</v>
      </c>
      <c r="E26" s="19" t="s">
        <v>64</v>
      </c>
      <c r="F26" s="20">
        <v>1</v>
      </c>
      <c r="G26" s="20"/>
      <c r="H26" s="20">
        <v>1</v>
      </c>
      <c r="I26" s="20"/>
      <c r="J26" s="20"/>
      <c r="K26" s="20">
        <v>36</v>
      </c>
      <c r="L26" s="20"/>
      <c r="M26" s="20">
        <v>32</v>
      </c>
      <c r="N26" s="20"/>
      <c r="O26" s="20">
        <v>4</v>
      </c>
      <c r="P26" s="20" t="s">
        <v>20</v>
      </c>
      <c r="Q26" s="70"/>
    </row>
    <row r="27" spans="1:17" ht="12" customHeight="1">
      <c r="A27" s="140"/>
      <c r="B27" s="141"/>
      <c r="C27" s="18">
        <v>5</v>
      </c>
      <c r="D27" s="18" t="s">
        <v>21</v>
      </c>
      <c r="E27" s="19" t="s">
        <v>22</v>
      </c>
      <c r="F27" s="20"/>
      <c r="G27" s="20"/>
      <c r="H27" s="20"/>
      <c r="I27" s="20"/>
      <c r="J27" s="20"/>
      <c r="K27" s="20">
        <v>16</v>
      </c>
      <c r="L27" s="20"/>
      <c r="M27" s="20"/>
      <c r="N27" s="20"/>
      <c r="O27" s="20">
        <v>16</v>
      </c>
      <c r="P27" s="20" t="s">
        <v>20</v>
      </c>
      <c r="Q27" s="70"/>
    </row>
    <row r="28" spans="1:17" ht="12" customHeight="1">
      <c r="A28" s="140"/>
      <c r="B28" s="141"/>
      <c r="C28" s="18" t="s">
        <v>65</v>
      </c>
      <c r="D28" s="18" t="s">
        <v>66</v>
      </c>
      <c r="E28" s="19" t="s">
        <v>67</v>
      </c>
      <c r="F28" s="20">
        <v>2</v>
      </c>
      <c r="G28" s="20">
        <v>1.5</v>
      </c>
      <c r="H28" s="20">
        <v>0.5</v>
      </c>
      <c r="I28" s="20"/>
      <c r="J28" s="20"/>
      <c r="K28" s="20">
        <v>32</v>
      </c>
      <c r="L28" s="20">
        <v>24</v>
      </c>
      <c r="M28" s="20">
        <v>8</v>
      </c>
      <c r="N28" s="20"/>
      <c r="O28" s="20"/>
      <c r="P28" s="20" t="s">
        <v>20</v>
      </c>
      <c r="Q28" s="70"/>
    </row>
    <row r="29" spans="1:17" ht="12" customHeight="1">
      <c r="A29" s="140"/>
      <c r="B29" s="141"/>
      <c r="C29" s="18">
        <v>6</v>
      </c>
      <c r="D29" s="18" t="s">
        <v>21</v>
      </c>
      <c r="E29" s="19" t="s">
        <v>22</v>
      </c>
      <c r="F29" s="20">
        <v>2</v>
      </c>
      <c r="G29" s="20">
        <v>2</v>
      </c>
      <c r="H29" s="20"/>
      <c r="I29" s="20"/>
      <c r="J29" s="20"/>
      <c r="K29" s="20">
        <v>16</v>
      </c>
      <c r="L29" s="20"/>
      <c r="M29" s="20"/>
      <c r="N29" s="20"/>
      <c r="O29" s="20">
        <v>16</v>
      </c>
      <c r="P29" s="20" t="s">
        <v>20</v>
      </c>
      <c r="Q29" s="69"/>
    </row>
    <row r="30" spans="1:17" ht="12" customHeight="1">
      <c r="A30" s="140"/>
      <c r="B30" s="141"/>
      <c r="C30" s="18">
        <v>6</v>
      </c>
      <c r="D30" s="32" t="s">
        <v>68</v>
      </c>
      <c r="E30" s="19" t="s">
        <v>69</v>
      </c>
      <c r="F30" s="20">
        <v>1</v>
      </c>
      <c r="G30" s="20">
        <v>1</v>
      </c>
      <c r="H30" s="20"/>
      <c r="I30" s="20"/>
      <c r="J30" s="20"/>
      <c r="K30" s="20">
        <v>22</v>
      </c>
      <c r="L30" s="20">
        <v>16</v>
      </c>
      <c r="M30" s="20">
        <v>6</v>
      </c>
      <c r="N30" s="20"/>
      <c r="O30" s="20"/>
      <c r="P30" s="20" t="s">
        <v>20</v>
      </c>
      <c r="Q30" s="70"/>
    </row>
    <row r="31" spans="1:17" ht="12" customHeight="1">
      <c r="A31" s="140"/>
      <c r="B31" s="144"/>
      <c r="C31" s="20" t="s">
        <v>70</v>
      </c>
      <c r="D31" s="20"/>
      <c r="E31" s="20"/>
      <c r="F31" s="20">
        <f aca="true" t="shared" si="0" ref="F31:O31">SUM(F4:F30)</f>
        <v>47.5</v>
      </c>
      <c r="G31" s="20">
        <f t="shared" si="0"/>
        <v>34.5</v>
      </c>
      <c r="H31" s="20">
        <f t="shared" si="0"/>
        <v>13</v>
      </c>
      <c r="I31" s="20">
        <f t="shared" si="0"/>
        <v>0</v>
      </c>
      <c r="J31" s="20">
        <f t="shared" si="0"/>
        <v>0</v>
      </c>
      <c r="K31" s="20">
        <f t="shared" si="0"/>
        <v>910</v>
      </c>
      <c r="L31" s="20">
        <f t="shared" si="0"/>
        <v>498</v>
      </c>
      <c r="M31" s="20">
        <f t="shared" si="0"/>
        <v>272</v>
      </c>
      <c r="N31" s="20">
        <f t="shared" si="0"/>
        <v>0</v>
      </c>
      <c r="O31" s="20">
        <f t="shared" si="0"/>
        <v>140</v>
      </c>
      <c r="P31" s="20" t="s">
        <v>71</v>
      </c>
      <c r="Q31" s="20" t="s">
        <v>71</v>
      </c>
    </row>
    <row r="32" spans="1:17" ht="12" customHeight="1">
      <c r="A32" s="140"/>
      <c r="B32" s="139" t="s">
        <v>72</v>
      </c>
      <c r="C32" s="52" t="s">
        <v>47</v>
      </c>
      <c r="D32" s="145"/>
      <c r="E32" s="53" t="s">
        <v>73</v>
      </c>
      <c r="F32" s="145">
        <v>2</v>
      </c>
      <c r="G32" s="145">
        <v>2</v>
      </c>
      <c r="H32" s="145"/>
      <c r="I32" s="145"/>
      <c r="J32" s="159"/>
      <c r="K32" s="145">
        <v>32</v>
      </c>
      <c r="L32" s="40">
        <v>32</v>
      </c>
      <c r="M32" s="145"/>
      <c r="N32" s="160"/>
      <c r="O32" s="145"/>
      <c r="P32" s="145" t="s">
        <v>20</v>
      </c>
      <c r="Q32" s="162" t="s">
        <v>74</v>
      </c>
    </row>
    <row r="33" spans="1:17" ht="12" customHeight="1">
      <c r="A33" s="140"/>
      <c r="B33" s="141"/>
      <c r="C33" s="52" t="s">
        <v>47</v>
      </c>
      <c r="D33" s="145"/>
      <c r="E33" s="53" t="s">
        <v>75</v>
      </c>
      <c r="F33" s="145">
        <v>2</v>
      </c>
      <c r="G33" s="145">
        <v>2</v>
      </c>
      <c r="H33" s="145"/>
      <c r="I33" s="145"/>
      <c r="J33" s="159"/>
      <c r="K33" s="145">
        <v>32</v>
      </c>
      <c r="L33" s="40">
        <v>32</v>
      </c>
      <c r="M33" s="145"/>
      <c r="N33" s="160"/>
      <c r="O33" s="145"/>
      <c r="P33" s="145" t="s">
        <v>20</v>
      </c>
      <c r="Q33" s="163"/>
    </row>
    <row r="34" spans="1:17" ht="12" customHeight="1">
      <c r="A34" s="140"/>
      <c r="B34" s="141"/>
      <c r="C34" s="52" t="s">
        <v>76</v>
      </c>
      <c r="D34" s="145"/>
      <c r="E34" s="53" t="s">
        <v>77</v>
      </c>
      <c r="F34" s="145">
        <v>4</v>
      </c>
      <c r="G34" s="145">
        <v>4</v>
      </c>
      <c r="H34" s="145"/>
      <c r="I34" s="145"/>
      <c r="J34" s="159"/>
      <c r="K34" s="145">
        <v>64</v>
      </c>
      <c r="L34" s="40">
        <v>64</v>
      </c>
      <c r="M34" s="145"/>
      <c r="N34" s="160"/>
      <c r="O34" s="145"/>
      <c r="P34" s="145" t="s">
        <v>20</v>
      </c>
      <c r="Q34" s="163"/>
    </row>
    <row r="35" spans="1:17" ht="12" customHeight="1">
      <c r="A35" s="140"/>
      <c r="B35" s="141"/>
      <c r="C35" s="52" t="s">
        <v>78</v>
      </c>
      <c r="D35" s="145"/>
      <c r="E35" s="53" t="s">
        <v>79</v>
      </c>
      <c r="F35" s="145">
        <v>2</v>
      </c>
      <c r="G35" s="145">
        <v>2</v>
      </c>
      <c r="H35" s="145"/>
      <c r="I35" s="145"/>
      <c r="J35" s="159"/>
      <c r="K35" s="145">
        <v>32</v>
      </c>
      <c r="L35" s="40">
        <v>32</v>
      </c>
      <c r="M35" s="145"/>
      <c r="N35" s="160"/>
      <c r="O35" s="145"/>
      <c r="P35" s="145" t="s">
        <v>20</v>
      </c>
      <c r="Q35" s="163"/>
    </row>
    <row r="36" spans="1:17" ht="12" customHeight="1">
      <c r="A36" s="140"/>
      <c r="B36" s="141"/>
      <c r="C36" s="52" t="s">
        <v>78</v>
      </c>
      <c r="D36" s="145"/>
      <c r="E36" s="53" t="s">
        <v>80</v>
      </c>
      <c r="F36" s="145">
        <v>2</v>
      </c>
      <c r="G36" s="145">
        <v>2</v>
      </c>
      <c r="H36" s="145"/>
      <c r="I36" s="145"/>
      <c r="J36" s="159"/>
      <c r="K36" s="145">
        <v>32</v>
      </c>
      <c r="L36" s="40">
        <v>32</v>
      </c>
      <c r="M36" s="145"/>
      <c r="N36" s="160"/>
      <c r="O36" s="145"/>
      <c r="P36" s="145" t="s">
        <v>20</v>
      </c>
      <c r="Q36" s="164"/>
    </row>
    <row r="37" spans="1:17" ht="12" customHeight="1">
      <c r="A37" s="146"/>
      <c r="B37" s="144"/>
      <c r="C37" s="20" t="s">
        <v>70</v>
      </c>
      <c r="D37" s="20"/>
      <c r="E37" s="20"/>
      <c r="F37" s="20">
        <v>8</v>
      </c>
      <c r="G37" s="20">
        <v>8</v>
      </c>
      <c r="H37" s="20">
        <f aca="true" t="shared" si="1" ref="H37:J37">SUM(H32:H35)</f>
        <v>0</v>
      </c>
      <c r="I37" s="20">
        <f t="shared" si="1"/>
        <v>0</v>
      </c>
      <c r="J37" s="20">
        <f t="shared" si="1"/>
        <v>0</v>
      </c>
      <c r="K37" s="20">
        <v>128</v>
      </c>
      <c r="L37" s="20">
        <v>128</v>
      </c>
      <c r="M37" s="20">
        <f aca="true" t="shared" si="2" ref="M37:O37">SUM(M32:M35)</f>
        <v>0</v>
      </c>
      <c r="N37" s="20">
        <f t="shared" si="2"/>
        <v>0</v>
      </c>
      <c r="O37" s="20">
        <f t="shared" si="2"/>
        <v>0</v>
      </c>
      <c r="P37" s="20" t="s">
        <v>71</v>
      </c>
      <c r="Q37" s="20" t="s">
        <v>71</v>
      </c>
    </row>
    <row r="38" spans="1:17" ht="12" customHeight="1">
      <c r="A38" s="147" t="s">
        <v>81</v>
      </c>
      <c r="B38" s="148" t="s">
        <v>17</v>
      </c>
      <c r="C38" s="25" t="s">
        <v>82</v>
      </c>
      <c r="D38" s="20" t="s">
        <v>83</v>
      </c>
      <c r="E38" s="36" t="s">
        <v>84</v>
      </c>
      <c r="F38" s="34">
        <v>2</v>
      </c>
      <c r="G38" s="34">
        <v>1.5</v>
      </c>
      <c r="H38" s="34">
        <v>0.5</v>
      </c>
      <c r="I38" s="34"/>
      <c r="J38" s="34"/>
      <c r="K38" s="34">
        <v>32</v>
      </c>
      <c r="L38" s="34">
        <v>21</v>
      </c>
      <c r="M38" s="34">
        <v>7</v>
      </c>
      <c r="N38" s="34"/>
      <c r="O38" s="34">
        <v>4</v>
      </c>
      <c r="P38" s="59" t="s">
        <v>20</v>
      </c>
      <c r="Q38" s="36"/>
    </row>
    <row r="39" spans="1:17" ht="12" customHeight="1">
      <c r="A39" s="149"/>
      <c r="B39" s="150"/>
      <c r="C39" s="25" t="s">
        <v>82</v>
      </c>
      <c r="D39" s="20" t="s">
        <v>85</v>
      </c>
      <c r="E39" s="136" t="s">
        <v>86</v>
      </c>
      <c r="F39" s="34">
        <v>2</v>
      </c>
      <c r="G39" s="34">
        <v>2</v>
      </c>
      <c r="H39" s="34"/>
      <c r="I39" s="34"/>
      <c r="J39" s="34"/>
      <c r="K39" s="34">
        <v>32</v>
      </c>
      <c r="L39" s="34">
        <v>28</v>
      </c>
      <c r="M39" s="34">
        <v>4</v>
      </c>
      <c r="N39" s="34"/>
      <c r="O39" s="34"/>
      <c r="P39" s="20" t="s">
        <v>20</v>
      </c>
      <c r="Q39" s="69"/>
    </row>
    <row r="40" spans="1:17" ht="12" customHeight="1">
      <c r="A40" s="149"/>
      <c r="B40" s="150"/>
      <c r="C40" s="25" t="s">
        <v>82</v>
      </c>
      <c r="D40" s="20" t="s">
        <v>87</v>
      </c>
      <c r="E40" s="54" t="s">
        <v>88</v>
      </c>
      <c r="F40" s="34">
        <v>2</v>
      </c>
      <c r="G40" s="34">
        <v>2</v>
      </c>
      <c r="H40" s="34"/>
      <c r="I40" s="34"/>
      <c r="J40" s="34"/>
      <c r="K40" s="34">
        <v>32</v>
      </c>
      <c r="L40" s="34">
        <v>28</v>
      </c>
      <c r="M40" s="34">
        <v>4</v>
      </c>
      <c r="N40" s="34"/>
      <c r="O40" s="34"/>
      <c r="P40" s="20" t="s">
        <v>20</v>
      </c>
      <c r="Q40" s="69"/>
    </row>
    <row r="41" spans="1:17" ht="12" customHeight="1">
      <c r="A41" s="149"/>
      <c r="B41" s="150"/>
      <c r="C41" s="25">
        <v>2</v>
      </c>
      <c r="D41" s="20" t="s">
        <v>89</v>
      </c>
      <c r="E41" s="7" t="s">
        <v>90</v>
      </c>
      <c r="F41" s="34">
        <v>2</v>
      </c>
      <c r="G41" s="34">
        <v>2</v>
      </c>
      <c r="H41" s="34"/>
      <c r="I41" s="34"/>
      <c r="J41" s="34"/>
      <c r="K41" s="34">
        <v>32</v>
      </c>
      <c r="L41" s="34">
        <v>28</v>
      </c>
      <c r="M41" s="34">
        <v>4</v>
      </c>
      <c r="N41" s="34"/>
      <c r="O41" s="34"/>
      <c r="P41" s="20" t="s">
        <v>25</v>
      </c>
      <c r="Q41" s="69"/>
    </row>
    <row r="42" spans="1:17" ht="12" customHeight="1">
      <c r="A42" s="149"/>
      <c r="B42" s="150"/>
      <c r="C42" s="25" t="s">
        <v>34</v>
      </c>
      <c r="D42" s="25" t="s">
        <v>91</v>
      </c>
      <c r="E42" s="56" t="s">
        <v>92</v>
      </c>
      <c r="F42" s="34">
        <v>2</v>
      </c>
      <c r="G42" s="34">
        <v>2</v>
      </c>
      <c r="H42" s="34"/>
      <c r="I42" s="34"/>
      <c r="J42" s="34"/>
      <c r="K42" s="34">
        <v>32</v>
      </c>
      <c r="L42" s="34">
        <v>28</v>
      </c>
      <c r="M42" s="34">
        <v>4</v>
      </c>
      <c r="N42" s="34"/>
      <c r="O42" s="34"/>
      <c r="P42" s="59" t="s">
        <v>20</v>
      </c>
      <c r="Q42" s="69"/>
    </row>
    <row r="43" spans="1:17" ht="12" customHeight="1">
      <c r="A43" s="149"/>
      <c r="B43" s="150"/>
      <c r="C43" s="25" t="s">
        <v>47</v>
      </c>
      <c r="D43" s="47" t="s">
        <v>93</v>
      </c>
      <c r="E43" s="35" t="s">
        <v>94</v>
      </c>
      <c r="F43" s="34">
        <v>2</v>
      </c>
      <c r="G43" s="34">
        <v>2</v>
      </c>
      <c r="H43" s="34"/>
      <c r="I43" s="34"/>
      <c r="J43" s="34"/>
      <c r="K43" s="34">
        <v>32</v>
      </c>
      <c r="L43" s="34">
        <v>28</v>
      </c>
      <c r="M43" s="34">
        <v>4</v>
      </c>
      <c r="N43" s="34"/>
      <c r="O43" s="34"/>
      <c r="P43" s="20" t="s">
        <v>20</v>
      </c>
      <c r="Q43" s="69"/>
    </row>
    <row r="44" spans="1:17" ht="12" customHeight="1">
      <c r="A44" s="151"/>
      <c r="B44" s="152"/>
      <c r="C44" s="17" t="s">
        <v>70</v>
      </c>
      <c r="D44" s="153"/>
      <c r="E44" s="31"/>
      <c r="F44" s="20">
        <f aca="true" t="shared" si="3" ref="F44:O44">SUM(F38:F43)</f>
        <v>12</v>
      </c>
      <c r="G44" s="20">
        <f t="shared" si="3"/>
        <v>11.5</v>
      </c>
      <c r="H44" s="20">
        <f t="shared" si="3"/>
        <v>0.5</v>
      </c>
      <c r="I44" s="20">
        <f t="shared" si="3"/>
        <v>0</v>
      </c>
      <c r="J44" s="20">
        <f t="shared" si="3"/>
        <v>0</v>
      </c>
      <c r="K44" s="20">
        <f t="shared" si="3"/>
        <v>192</v>
      </c>
      <c r="L44" s="20">
        <f t="shared" si="3"/>
        <v>161</v>
      </c>
      <c r="M44" s="20">
        <f t="shared" si="3"/>
        <v>27</v>
      </c>
      <c r="N44" s="20">
        <f t="shared" si="3"/>
        <v>0</v>
      </c>
      <c r="O44" s="20">
        <f t="shared" si="3"/>
        <v>4</v>
      </c>
      <c r="P44" s="20" t="s">
        <v>71</v>
      </c>
      <c r="Q44" s="20" t="s">
        <v>71</v>
      </c>
    </row>
    <row r="45" spans="1:17" ht="12" customHeight="1">
      <c r="A45" s="147" t="s">
        <v>95</v>
      </c>
      <c r="B45" s="148" t="s">
        <v>17</v>
      </c>
      <c r="C45" s="25" t="s">
        <v>82</v>
      </c>
      <c r="D45" s="25" t="s">
        <v>96</v>
      </c>
      <c r="E45" s="154" t="s">
        <v>97</v>
      </c>
      <c r="F45" s="34">
        <v>0.5</v>
      </c>
      <c r="G45" s="34">
        <v>0.5</v>
      </c>
      <c r="H45" s="34"/>
      <c r="I45" s="34"/>
      <c r="J45" s="34"/>
      <c r="K45" s="34">
        <v>8</v>
      </c>
      <c r="L45" s="34">
        <v>8</v>
      </c>
      <c r="M45" s="34"/>
      <c r="N45" s="34"/>
      <c r="O45" s="34"/>
      <c r="P45" s="20" t="s">
        <v>20</v>
      </c>
      <c r="Q45" s="36"/>
    </row>
    <row r="46" spans="1:17" ht="12" customHeight="1">
      <c r="A46" s="149"/>
      <c r="B46" s="150"/>
      <c r="C46" s="25" t="s">
        <v>82</v>
      </c>
      <c r="D46" s="47" t="s">
        <v>98</v>
      </c>
      <c r="E46" s="56" t="s">
        <v>99</v>
      </c>
      <c r="F46" s="34">
        <v>4</v>
      </c>
      <c r="G46" s="34">
        <v>4</v>
      </c>
      <c r="H46" s="34"/>
      <c r="I46" s="34"/>
      <c r="J46" s="34"/>
      <c r="K46" s="34">
        <v>64</v>
      </c>
      <c r="L46" s="34">
        <v>54</v>
      </c>
      <c r="M46" s="34">
        <v>10</v>
      </c>
      <c r="N46" s="34"/>
      <c r="O46" s="34"/>
      <c r="P46" s="59" t="s">
        <v>25</v>
      </c>
      <c r="Q46" s="69"/>
    </row>
    <row r="47" spans="1:17" ht="12" customHeight="1">
      <c r="A47" s="149"/>
      <c r="B47" s="150"/>
      <c r="C47" s="25" t="s">
        <v>82</v>
      </c>
      <c r="D47" s="47" t="s">
        <v>100</v>
      </c>
      <c r="E47" s="54" t="s">
        <v>101</v>
      </c>
      <c r="F47" s="34">
        <v>2</v>
      </c>
      <c r="G47" s="34">
        <v>2</v>
      </c>
      <c r="H47" s="34"/>
      <c r="I47" s="34"/>
      <c r="J47" s="34"/>
      <c r="K47" s="34">
        <v>32</v>
      </c>
      <c r="L47" s="34">
        <v>28</v>
      </c>
      <c r="M47" s="34">
        <v>4</v>
      </c>
      <c r="N47" s="34"/>
      <c r="O47" s="34"/>
      <c r="P47" s="59" t="s">
        <v>25</v>
      </c>
      <c r="Q47" s="69"/>
    </row>
    <row r="48" spans="1:17" ht="12" customHeight="1">
      <c r="A48" s="149"/>
      <c r="B48" s="150"/>
      <c r="C48" s="25" t="s">
        <v>34</v>
      </c>
      <c r="D48" s="47" t="s">
        <v>102</v>
      </c>
      <c r="E48" s="56" t="s">
        <v>103</v>
      </c>
      <c r="F48" s="34">
        <v>4</v>
      </c>
      <c r="G48" s="34">
        <v>4</v>
      </c>
      <c r="H48" s="34"/>
      <c r="I48" s="34"/>
      <c r="J48" s="34"/>
      <c r="K48" s="34">
        <v>64</v>
      </c>
      <c r="L48" s="34">
        <v>54</v>
      </c>
      <c r="M48" s="34">
        <v>10</v>
      </c>
      <c r="N48" s="34"/>
      <c r="O48" s="34"/>
      <c r="P48" s="59" t="s">
        <v>25</v>
      </c>
      <c r="Q48" s="69"/>
    </row>
    <row r="49" spans="1:17" ht="12" customHeight="1">
      <c r="A49" s="149"/>
      <c r="B49" s="150"/>
      <c r="C49" s="25" t="s">
        <v>34</v>
      </c>
      <c r="D49" s="47" t="s">
        <v>104</v>
      </c>
      <c r="E49" s="56" t="s">
        <v>105</v>
      </c>
      <c r="F49" s="34">
        <v>3</v>
      </c>
      <c r="G49" s="34">
        <v>3</v>
      </c>
      <c r="H49" s="34"/>
      <c r="I49" s="34"/>
      <c r="J49" s="34"/>
      <c r="K49" s="34">
        <v>48</v>
      </c>
      <c r="L49" s="34">
        <v>30</v>
      </c>
      <c r="M49" s="34">
        <v>18</v>
      </c>
      <c r="N49" s="34"/>
      <c r="O49" s="34"/>
      <c r="P49" s="59" t="s">
        <v>20</v>
      </c>
      <c r="Q49" s="69"/>
    </row>
    <row r="50" spans="1:17" ht="12" customHeight="1">
      <c r="A50" s="149"/>
      <c r="B50" s="150"/>
      <c r="C50" s="25" t="s">
        <v>34</v>
      </c>
      <c r="D50" s="47" t="s">
        <v>106</v>
      </c>
      <c r="E50" s="56" t="s">
        <v>107</v>
      </c>
      <c r="F50" s="34">
        <v>2</v>
      </c>
      <c r="G50" s="34">
        <v>1</v>
      </c>
      <c r="H50" s="34">
        <v>1</v>
      </c>
      <c r="I50" s="34"/>
      <c r="J50" s="34"/>
      <c r="K50" s="34">
        <v>32</v>
      </c>
      <c r="L50" s="34">
        <v>16</v>
      </c>
      <c r="M50" s="34">
        <v>16</v>
      </c>
      <c r="N50" s="34"/>
      <c r="O50" s="34"/>
      <c r="P50" s="59" t="s">
        <v>20</v>
      </c>
      <c r="Q50" s="69"/>
    </row>
    <row r="51" spans="1:17" ht="12" customHeight="1">
      <c r="A51" s="149"/>
      <c r="B51" s="150"/>
      <c r="C51" s="25" t="s">
        <v>47</v>
      </c>
      <c r="D51" s="47" t="s">
        <v>108</v>
      </c>
      <c r="E51" s="56" t="s">
        <v>109</v>
      </c>
      <c r="F51" s="34">
        <v>2</v>
      </c>
      <c r="G51" s="34">
        <v>1</v>
      </c>
      <c r="H51" s="34">
        <v>1</v>
      </c>
      <c r="I51" s="34"/>
      <c r="J51" s="34"/>
      <c r="K51" s="34">
        <v>32</v>
      </c>
      <c r="L51" s="34">
        <v>16</v>
      </c>
      <c r="M51" s="34">
        <v>16</v>
      </c>
      <c r="N51" s="34"/>
      <c r="O51" s="34"/>
      <c r="P51" s="59" t="s">
        <v>25</v>
      </c>
      <c r="Q51" s="69"/>
    </row>
    <row r="52" spans="1:17" ht="12" customHeight="1">
      <c r="A52" s="149"/>
      <c r="B52" s="150"/>
      <c r="C52" s="25" t="s">
        <v>47</v>
      </c>
      <c r="D52" s="47" t="s">
        <v>110</v>
      </c>
      <c r="E52" s="56" t="s">
        <v>111</v>
      </c>
      <c r="F52" s="34">
        <v>3</v>
      </c>
      <c r="G52" s="34">
        <v>1</v>
      </c>
      <c r="H52" s="34">
        <v>2</v>
      </c>
      <c r="I52" s="34"/>
      <c r="J52" s="34"/>
      <c r="K52" s="34">
        <v>48</v>
      </c>
      <c r="L52" s="34">
        <v>18</v>
      </c>
      <c r="M52" s="34">
        <v>30</v>
      </c>
      <c r="N52" s="34"/>
      <c r="O52" s="34"/>
      <c r="P52" s="59" t="s">
        <v>20</v>
      </c>
      <c r="Q52" s="69"/>
    </row>
    <row r="53" spans="1:17" ht="12" customHeight="1">
      <c r="A53" s="149"/>
      <c r="B53" s="150"/>
      <c r="C53" s="25" t="s">
        <v>47</v>
      </c>
      <c r="D53" s="47" t="s">
        <v>112</v>
      </c>
      <c r="E53" s="54" t="s">
        <v>113</v>
      </c>
      <c r="F53" s="34">
        <v>3</v>
      </c>
      <c r="G53" s="34">
        <v>3</v>
      </c>
      <c r="H53" s="34"/>
      <c r="I53" s="34"/>
      <c r="J53" s="34"/>
      <c r="K53" s="34">
        <v>48</v>
      </c>
      <c r="L53" s="34">
        <v>39</v>
      </c>
      <c r="M53" s="34">
        <v>9</v>
      </c>
      <c r="N53" s="34"/>
      <c r="O53" s="34"/>
      <c r="P53" s="59" t="s">
        <v>25</v>
      </c>
      <c r="Q53" s="69"/>
    </row>
    <row r="54" spans="1:17" ht="12" customHeight="1">
      <c r="A54" s="149"/>
      <c r="B54" s="150"/>
      <c r="C54" s="25" t="s">
        <v>60</v>
      </c>
      <c r="D54" s="47" t="s">
        <v>114</v>
      </c>
      <c r="E54" s="36" t="s">
        <v>115</v>
      </c>
      <c r="F54" s="34">
        <v>2</v>
      </c>
      <c r="G54" s="34">
        <v>1</v>
      </c>
      <c r="H54" s="34">
        <v>1</v>
      </c>
      <c r="I54" s="34"/>
      <c r="J54" s="34"/>
      <c r="K54" s="34">
        <v>32</v>
      </c>
      <c r="L54" s="34">
        <v>16</v>
      </c>
      <c r="M54" s="34">
        <v>16</v>
      </c>
      <c r="N54" s="34"/>
      <c r="O54" s="34"/>
      <c r="P54" s="20" t="s">
        <v>20</v>
      </c>
      <c r="Q54" s="69"/>
    </row>
    <row r="55" spans="1:17" ht="12" customHeight="1">
      <c r="A55" s="149"/>
      <c r="B55" s="150"/>
      <c r="C55" s="25" t="s">
        <v>60</v>
      </c>
      <c r="D55" s="55" t="s">
        <v>116</v>
      </c>
      <c r="E55" s="155" t="s">
        <v>117</v>
      </c>
      <c r="F55" s="34">
        <v>3</v>
      </c>
      <c r="G55" s="34">
        <v>2</v>
      </c>
      <c r="H55" s="34">
        <v>1</v>
      </c>
      <c r="I55" s="34"/>
      <c r="J55" s="34"/>
      <c r="K55" s="34">
        <v>48</v>
      </c>
      <c r="L55" s="34">
        <v>30</v>
      </c>
      <c r="M55" s="34">
        <v>18</v>
      </c>
      <c r="N55" s="34"/>
      <c r="O55" s="34"/>
      <c r="P55" s="59" t="s">
        <v>25</v>
      </c>
      <c r="Q55" s="69"/>
    </row>
    <row r="56" spans="1:17" ht="12" customHeight="1">
      <c r="A56" s="149"/>
      <c r="B56" s="150"/>
      <c r="C56" s="25" t="s">
        <v>60</v>
      </c>
      <c r="D56" s="55" t="s">
        <v>118</v>
      </c>
      <c r="E56" s="155" t="s">
        <v>119</v>
      </c>
      <c r="F56" s="34">
        <v>2</v>
      </c>
      <c r="G56" s="34">
        <v>1</v>
      </c>
      <c r="H56" s="34">
        <v>1</v>
      </c>
      <c r="I56" s="34"/>
      <c r="J56" s="34"/>
      <c r="K56" s="34">
        <v>32</v>
      </c>
      <c r="L56" s="34">
        <v>16</v>
      </c>
      <c r="M56" s="34">
        <v>16</v>
      </c>
      <c r="N56" s="34"/>
      <c r="O56" s="34"/>
      <c r="P56" s="59" t="s">
        <v>20</v>
      </c>
      <c r="Q56" s="69"/>
    </row>
    <row r="57" spans="1:17" ht="12" customHeight="1">
      <c r="A57" s="149"/>
      <c r="B57" s="150"/>
      <c r="C57" s="25" t="s">
        <v>60</v>
      </c>
      <c r="D57" s="47" t="s">
        <v>120</v>
      </c>
      <c r="E57" s="54" t="s">
        <v>121</v>
      </c>
      <c r="F57" s="34">
        <v>2</v>
      </c>
      <c r="G57" s="34">
        <v>2</v>
      </c>
      <c r="H57" s="34"/>
      <c r="I57" s="34"/>
      <c r="J57" s="34"/>
      <c r="K57" s="34">
        <v>32</v>
      </c>
      <c r="L57" s="34">
        <v>24</v>
      </c>
      <c r="M57" s="34">
        <v>8</v>
      </c>
      <c r="N57" s="34"/>
      <c r="O57" s="34"/>
      <c r="P57" s="59" t="s">
        <v>25</v>
      </c>
      <c r="Q57" s="69" t="s">
        <v>122</v>
      </c>
    </row>
    <row r="58" spans="1:17" ht="12" customHeight="1">
      <c r="A58" s="149"/>
      <c r="B58" s="150"/>
      <c r="C58" s="25" t="s">
        <v>76</v>
      </c>
      <c r="D58" s="47" t="s">
        <v>123</v>
      </c>
      <c r="E58" s="54" t="s">
        <v>124</v>
      </c>
      <c r="F58" s="34">
        <v>2</v>
      </c>
      <c r="G58" s="34">
        <v>1</v>
      </c>
      <c r="H58" s="34">
        <v>1</v>
      </c>
      <c r="I58" s="34"/>
      <c r="J58" s="34"/>
      <c r="K58" s="34">
        <v>32</v>
      </c>
      <c r="L58" s="34">
        <v>16</v>
      </c>
      <c r="M58" s="34">
        <v>16</v>
      </c>
      <c r="N58" s="34"/>
      <c r="O58" s="34"/>
      <c r="P58" s="59" t="s">
        <v>20</v>
      </c>
      <c r="Q58" s="69"/>
    </row>
    <row r="59" spans="1:17" ht="12" customHeight="1">
      <c r="A59" s="149"/>
      <c r="B59" s="150"/>
      <c r="C59" s="25" t="s">
        <v>76</v>
      </c>
      <c r="D59" s="25" t="s">
        <v>125</v>
      </c>
      <c r="E59" s="56" t="s">
        <v>126</v>
      </c>
      <c r="F59" s="34">
        <v>2</v>
      </c>
      <c r="G59" s="34">
        <v>1</v>
      </c>
      <c r="H59" s="34">
        <v>1</v>
      </c>
      <c r="I59" s="34"/>
      <c r="J59" s="34"/>
      <c r="K59" s="34">
        <v>32</v>
      </c>
      <c r="L59" s="34">
        <v>16</v>
      </c>
      <c r="M59" s="34">
        <v>16</v>
      </c>
      <c r="N59" s="34"/>
      <c r="O59" s="34"/>
      <c r="P59" s="59" t="s">
        <v>20</v>
      </c>
      <c r="Q59" s="69"/>
    </row>
    <row r="60" spans="1:17" ht="12" customHeight="1">
      <c r="A60" s="151"/>
      <c r="B60" s="152"/>
      <c r="C60" s="20" t="s">
        <v>70</v>
      </c>
      <c r="D60" s="20"/>
      <c r="E60" s="20"/>
      <c r="F60" s="20">
        <f>SUM(F45:F59)</f>
        <v>36.5</v>
      </c>
      <c r="G60" s="20">
        <f aca="true" t="shared" si="4" ref="G60:O60">SUM(G45:G59)</f>
        <v>27.5</v>
      </c>
      <c r="H60" s="20">
        <f t="shared" si="4"/>
        <v>9</v>
      </c>
      <c r="I60" s="20">
        <f t="shared" si="4"/>
        <v>0</v>
      </c>
      <c r="J60" s="20">
        <f t="shared" si="4"/>
        <v>0</v>
      </c>
      <c r="K60" s="20">
        <f t="shared" si="4"/>
        <v>584</v>
      </c>
      <c r="L60" s="20">
        <f t="shared" si="4"/>
        <v>381</v>
      </c>
      <c r="M60" s="20">
        <f t="shared" si="4"/>
        <v>203</v>
      </c>
      <c r="N60" s="20">
        <f t="shared" si="4"/>
        <v>0</v>
      </c>
      <c r="O60" s="20">
        <f t="shared" si="4"/>
        <v>0</v>
      </c>
      <c r="P60" s="20" t="s">
        <v>71</v>
      </c>
      <c r="Q60" s="20" t="s">
        <v>71</v>
      </c>
    </row>
    <row r="61" spans="1:17" ht="12" customHeight="1">
      <c r="A61" s="147" t="s">
        <v>127</v>
      </c>
      <c r="B61" s="156" t="s">
        <v>128</v>
      </c>
      <c r="C61" s="25" t="s">
        <v>47</v>
      </c>
      <c r="D61" s="20" t="s">
        <v>129</v>
      </c>
      <c r="E61" s="157" t="s">
        <v>130</v>
      </c>
      <c r="F61" s="34">
        <v>2</v>
      </c>
      <c r="G61" s="34">
        <v>1</v>
      </c>
      <c r="H61" s="34">
        <v>1</v>
      </c>
      <c r="I61" s="34"/>
      <c r="J61" s="34"/>
      <c r="K61" s="34">
        <v>32</v>
      </c>
      <c r="L61" s="34">
        <v>16</v>
      </c>
      <c r="M61" s="34">
        <v>16</v>
      </c>
      <c r="N61" s="34"/>
      <c r="O61" s="34"/>
      <c r="P61" s="59" t="s">
        <v>20</v>
      </c>
      <c r="Q61" s="70"/>
    </row>
    <row r="62" spans="1:17" ht="12" customHeight="1">
      <c r="A62" s="149"/>
      <c r="B62" s="158"/>
      <c r="C62" s="25" t="s">
        <v>60</v>
      </c>
      <c r="D62" s="20" t="s">
        <v>131</v>
      </c>
      <c r="E62" s="56" t="s">
        <v>132</v>
      </c>
      <c r="F62" s="34">
        <v>2</v>
      </c>
      <c r="G62" s="34">
        <v>1</v>
      </c>
      <c r="H62" s="34">
        <v>1</v>
      </c>
      <c r="I62" s="34"/>
      <c r="J62" s="34"/>
      <c r="K62" s="34">
        <v>32</v>
      </c>
      <c r="L62" s="34">
        <v>16</v>
      </c>
      <c r="M62" s="34">
        <v>16</v>
      </c>
      <c r="N62" s="34"/>
      <c r="O62" s="34"/>
      <c r="P62" s="59" t="s">
        <v>20</v>
      </c>
      <c r="Q62" s="70"/>
    </row>
    <row r="63" spans="1:17" ht="12" customHeight="1">
      <c r="A63" s="149"/>
      <c r="B63" s="158"/>
      <c r="C63" s="25" t="s">
        <v>60</v>
      </c>
      <c r="D63" s="20" t="s">
        <v>133</v>
      </c>
      <c r="E63" s="56" t="s">
        <v>134</v>
      </c>
      <c r="F63" s="34">
        <v>2</v>
      </c>
      <c r="G63" s="34">
        <v>1</v>
      </c>
      <c r="H63" s="34">
        <v>1</v>
      </c>
      <c r="I63" s="34"/>
      <c r="J63" s="34"/>
      <c r="K63" s="34">
        <v>32</v>
      </c>
      <c r="L63" s="34">
        <v>16</v>
      </c>
      <c r="M63" s="34">
        <v>16</v>
      </c>
      <c r="N63" s="34"/>
      <c r="O63" s="34"/>
      <c r="P63" s="59" t="s">
        <v>20</v>
      </c>
      <c r="Q63" s="70"/>
    </row>
    <row r="64" spans="1:17" ht="12" customHeight="1">
      <c r="A64" s="149"/>
      <c r="B64" s="158"/>
      <c r="C64" s="25" t="s">
        <v>76</v>
      </c>
      <c r="D64" s="47" t="s">
        <v>135</v>
      </c>
      <c r="E64" s="56" t="s">
        <v>136</v>
      </c>
      <c r="F64" s="34">
        <v>2</v>
      </c>
      <c r="G64" s="34">
        <v>2</v>
      </c>
      <c r="H64" s="34"/>
      <c r="I64" s="34"/>
      <c r="J64" s="34"/>
      <c r="K64" s="34">
        <v>32</v>
      </c>
      <c r="L64" s="34">
        <v>32</v>
      </c>
      <c r="M64" s="34"/>
      <c r="N64" s="34"/>
      <c r="O64" s="34"/>
      <c r="P64" s="59" t="s">
        <v>25</v>
      </c>
      <c r="Q64" s="70"/>
    </row>
    <row r="65" spans="1:17" ht="12" customHeight="1">
      <c r="A65" s="149"/>
      <c r="B65" s="158"/>
      <c r="C65" s="25" t="s">
        <v>76</v>
      </c>
      <c r="D65" s="25" t="s">
        <v>137</v>
      </c>
      <c r="E65" s="7" t="s">
        <v>138</v>
      </c>
      <c r="F65" s="34">
        <v>2</v>
      </c>
      <c r="G65" s="34">
        <v>1</v>
      </c>
      <c r="H65" s="34">
        <v>1</v>
      </c>
      <c r="I65" s="34"/>
      <c r="J65" s="34"/>
      <c r="K65" s="34">
        <v>32</v>
      </c>
      <c r="L65" s="34">
        <v>16</v>
      </c>
      <c r="M65" s="34">
        <v>16</v>
      </c>
      <c r="N65" s="34"/>
      <c r="O65" s="34"/>
      <c r="P65" s="59" t="s">
        <v>20</v>
      </c>
      <c r="Q65" s="70"/>
    </row>
    <row r="66" spans="1:17" ht="12" customHeight="1">
      <c r="A66" s="149"/>
      <c r="B66" s="158"/>
      <c r="C66" s="25" t="s">
        <v>76</v>
      </c>
      <c r="D66" s="47" t="s">
        <v>139</v>
      </c>
      <c r="E66" s="56" t="s">
        <v>140</v>
      </c>
      <c r="F66" s="34">
        <v>3</v>
      </c>
      <c r="G66" s="34">
        <v>2</v>
      </c>
      <c r="H66" s="34">
        <v>1</v>
      </c>
      <c r="I66" s="34"/>
      <c r="J66" s="34"/>
      <c r="K66" s="34">
        <v>48</v>
      </c>
      <c r="L66" s="34">
        <v>32</v>
      </c>
      <c r="M66" s="34">
        <v>16</v>
      </c>
      <c r="N66" s="34"/>
      <c r="O66" s="34"/>
      <c r="P66" s="59" t="s">
        <v>25</v>
      </c>
      <c r="Q66" s="70"/>
    </row>
    <row r="67" spans="1:17" ht="12" customHeight="1">
      <c r="A67" s="149"/>
      <c r="B67" s="158"/>
      <c r="C67" s="25" t="s">
        <v>65</v>
      </c>
      <c r="D67" s="47" t="s">
        <v>141</v>
      </c>
      <c r="E67" s="56" t="s">
        <v>142</v>
      </c>
      <c r="F67" s="34">
        <v>2</v>
      </c>
      <c r="G67" s="34">
        <v>1</v>
      </c>
      <c r="H67" s="34">
        <v>1</v>
      </c>
      <c r="I67" s="34"/>
      <c r="J67" s="34"/>
      <c r="K67" s="34">
        <v>32</v>
      </c>
      <c r="L67" s="34">
        <v>16</v>
      </c>
      <c r="M67" s="34">
        <v>16</v>
      </c>
      <c r="N67" s="34"/>
      <c r="O67" s="34"/>
      <c r="P67" s="59" t="s">
        <v>25</v>
      </c>
      <c r="Q67" s="70"/>
    </row>
    <row r="68" spans="1:17" ht="12" customHeight="1">
      <c r="A68" s="149"/>
      <c r="B68" s="158"/>
      <c r="C68" s="25" t="s">
        <v>65</v>
      </c>
      <c r="D68" s="47" t="s">
        <v>143</v>
      </c>
      <c r="E68" s="56" t="s">
        <v>144</v>
      </c>
      <c r="F68" s="34">
        <v>2</v>
      </c>
      <c r="G68" s="34">
        <v>1</v>
      </c>
      <c r="H68" s="34">
        <v>1</v>
      </c>
      <c r="I68" s="34"/>
      <c r="J68" s="34"/>
      <c r="K68" s="34">
        <v>32</v>
      </c>
      <c r="L68" s="34">
        <v>16</v>
      </c>
      <c r="M68" s="34">
        <v>16</v>
      </c>
      <c r="N68" s="47"/>
      <c r="O68" s="47"/>
      <c r="P68" s="47" t="s">
        <v>20</v>
      </c>
      <c r="Q68" s="70"/>
    </row>
    <row r="69" spans="1:17" ht="12" customHeight="1">
      <c r="A69" s="149"/>
      <c r="B69" s="158"/>
      <c r="C69" s="25" t="s">
        <v>65</v>
      </c>
      <c r="D69" s="25" t="s">
        <v>145</v>
      </c>
      <c r="E69" s="36" t="s">
        <v>146</v>
      </c>
      <c r="F69" s="34">
        <v>2</v>
      </c>
      <c r="G69" s="34">
        <v>1</v>
      </c>
      <c r="H69" s="34">
        <v>1</v>
      </c>
      <c r="I69" s="34"/>
      <c r="J69" s="34"/>
      <c r="K69" s="34">
        <v>32</v>
      </c>
      <c r="L69" s="34">
        <v>16</v>
      </c>
      <c r="M69" s="34">
        <v>16</v>
      </c>
      <c r="N69" s="47"/>
      <c r="O69" s="47"/>
      <c r="P69" s="47" t="s">
        <v>20</v>
      </c>
      <c r="Q69" s="70"/>
    </row>
    <row r="70" spans="1:17" ht="12" customHeight="1">
      <c r="A70" s="149"/>
      <c r="B70" s="158"/>
      <c r="C70" s="25" t="s">
        <v>65</v>
      </c>
      <c r="D70" s="25" t="s">
        <v>147</v>
      </c>
      <c r="E70" s="56" t="s">
        <v>148</v>
      </c>
      <c r="F70" s="47">
        <v>2</v>
      </c>
      <c r="G70" s="47">
        <v>1</v>
      </c>
      <c r="H70" s="47">
        <v>1</v>
      </c>
      <c r="I70" s="47"/>
      <c r="J70" s="47"/>
      <c r="K70" s="47">
        <v>32</v>
      </c>
      <c r="L70" s="47">
        <v>16</v>
      </c>
      <c r="M70" s="47">
        <v>16</v>
      </c>
      <c r="N70" s="47"/>
      <c r="O70" s="47"/>
      <c r="P70" s="47" t="s">
        <v>20</v>
      </c>
      <c r="Q70" s="70"/>
    </row>
    <row r="71" spans="1:17" ht="12" customHeight="1">
      <c r="A71" s="151"/>
      <c r="B71" s="165"/>
      <c r="C71" s="20" t="s">
        <v>70</v>
      </c>
      <c r="D71" s="20"/>
      <c r="E71" s="20"/>
      <c r="F71" s="20">
        <f>SUM(F61:F70)</f>
        <v>21</v>
      </c>
      <c r="G71" s="20">
        <f aca="true" t="shared" si="5" ref="G71:O71">SUM(G61:G70)</f>
        <v>12</v>
      </c>
      <c r="H71" s="20">
        <f t="shared" si="5"/>
        <v>9</v>
      </c>
      <c r="I71" s="20">
        <f t="shared" si="5"/>
        <v>0</v>
      </c>
      <c r="J71" s="20">
        <f t="shared" si="5"/>
        <v>0</v>
      </c>
      <c r="K71" s="20">
        <f t="shared" si="5"/>
        <v>336</v>
      </c>
      <c r="L71" s="20">
        <f t="shared" si="5"/>
        <v>192</v>
      </c>
      <c r="M71" s="20">
        <f t="shared" si="5"/>
        <v>144</v>
      </c>
      <c r="N71" s="20">
        <f t="shared" si="5"/>
        <v>0</v>
      </c>
      <c r="O71" s="20">
        <f t="shared" si="5"/>
        <v>0</v>
      </c>
      <c r="P71" s="20" t="s">
        <v>71</v>
      </c>
      <c r="Q71" s="20" t="s">
        <v>71</v>
      </c>
    </row>
    <row r="72" spans="1:17" ht="12" customHeight="1">
      <c r="A72" s="147" t="s">
        <v>149</v>
      </c>
      <c r="B72" s="148" t="s">
        <v>150</v>
      </c>
      <c r="C72" s="25" t="s">
        <v>76</v>
      </c>
      <c r="D72" s="20" t="s">
        <v>151</v>
      </c>
      <c r="E72" s="84" t="s">
        <v>152</v>
      </c>
      <c r="F72" s="34">
        <v>2</v>
      </c>
      <c r="G72" s="34">
        <v>2</v>
      </c>
      <c r="H72" s="34"/>
      <c r="I72" s="34"/>
      <c r="J72" s="34"/>
      <c r="K72" s="34">
        <v>32</v>
      </c>
      <c r="L72" s="34">
        <v>32</v>
      </c>
      <c r="M72" s="34"/>
      <c r="N72" s="34"/>
      <c r="O72" s="34"/>
      <c r="P72" s="59" t="s">
        <v>20</v>
      </c>
      <c r="Q72" s="170" t="s">
        <v>153</v>
      </c>
    </row>
    <row r="73" spans="1:17" ht="12" customHeight="1">
      <c r="A73" s="149"/>
      <c r="B73" s="150"/>
      <c r="C73" s="25" t="s">
        <v>76</v>
      </c>
      <c r="D73" s="20" t="s">
        <v>154</v>
      </c>
      <c r="E73" s="84" t="s">
        <v>155</v>
      </c>
      <c r="F73" s="34">
        <v>2</v>
      </c>
      <c r="G73" s="34">
        <v>2</v>
      </c>
      <c r="H73" s="34"/>
      <c r="I73" s="34"/>
      <c r="J73" s="34"/>
      <c r="K73" s="34">
        <v>32</v>
      </c>
      <c r="L73" s="34">
        <v>32</v>
      </c>
      <c r="M73" s="34"/>
      <c r="N73" s="34"/>
      <c r="O73" s="34"/>
      <c r="P73" s="59" t="s">
        <v>20</v>
      </c>
      <c r="Q73" s="171"/>
    </row>
    <row r="74" spans="1:17" ht="12" customHeight="1">
      <c r="A74" s="149"/>
      <c r="B74" s="150"/>
      <c r="C74" s="25" t="s">
        <v>76</v>
      </c>
      <c r="D74" s="20" t="s">
        <v>156</v>
      </c>
      <c r="E74" s="56" t="s">
        <v>157</v>
      </c>
      <c r="F74" s="34">
        <v>2</v>
      </c>
      <c r="G74" s="34">
        <v>1</v>
      </c>
      <c r="H74" s="34">
        <v>1</v>
      </c>
      <c r="I74" s="34"/>
      <c r="J74" s="34"/>
      <c r="K74" s="34">
        <v>32</v>
      </c>
      <c r="L74" s="34">
        <v>16</v>
      </c>
      <c r="M74" s="34">
        <v>16</v>
      </c>
      <c r="N74" s="34"/>
      <c r="O74" s="34"/>
      <c r="P74" s="59" t="s">
        <v>20</v>
      </c>
      <c r="Q74" s="171"/>
    </row>
    <row r="75" spans="1:17" ht="12" customHeight="1">
      <c r="A75" s="149"/>
      <c r="B75" s="150"/>
      <c r="C75" s="25" t="s">
        <v>76</v>
      </c>
      <c r="D75" s="20" t="s">
        <v>158</v>
      </c>
      <c r="E75" s="56" t="s">
        <v>159</v>
      </c>
      <c r="F75" s="34">
        <v>2</v>
      </c>
      <c r="G75" s="34">
        <v>1</v>
      </c>
      <c r="H75" s="34">
        <v>1</v>
      </c>
      <c r="I75" s="34"/>
      <c r="J75" s="34"/>
      <c r="K75" s="34">
        <v>32</v>
      </c>
      <c r="L75" s="34">
        <v>16</v>
      </c>
      <c r="M75" s="34">
        <v>16</v>
      </c>
      <c r="N75" s="34"/>
      <c r="O75" s="34"/>
      <c r="P75" s="59" t="s">
        <v>20</v>
      </c>
      <c r="Q75" s="171"/>
    </row>
    <row r="76" spans="1:17" ht="12" customHeight="1">
      <c r="A76" s="149"/>
      <c r="B76" s="150"/>
      <c r="C76" s="25" t="s">
        <v>76</v>
      </c>
      <c r="D76" s="20" t="s">
        <v>160</v>
      </c>
      <c r="E76" s="56" t="s">
        <v>161</v>
      </c>
      <c r="F76" s="34">
        <v>2</v>
      </c>
      <c r="G76" s="34">
        <v>1</v>
      </c>
      <c r="H76" s="34">
        <v>1</v>
      </c>
      <c r="I76" s="34"/>
      <c r="J76" s="34"/>
      <c r="K76" s="34">
        <v>32</v>
      </c>
      <c r="L76" s="34">
        <v>16</v>
      </c>
      <c r="M76" s="34">
        <v>16</v>
      </c>
      <c r="N76" s="34"/>
      <c r="O76" s="34"/>
      <c r="P76" s="59" t="s">
        <v>20</v>
      </c>
      <c r="Q76" s="171"/>
    </row>
    <row r="77" spans="1:17" ht="12" customHeight="1">
      <c r="A77" s="149"/>
      <c r="B77" s="150"/>
      <c r="C77" s="25" t="s">
        <v>76</v>
      </c>
      <c r="D77" s="20" t="s">
        <v>162</v>
      </c>
      <c r="E77" s="56" t="s">
        <v>163</v>
      </c>
      <c r="F77" s="34">
        <v>2</v>
      </c>
      <c r="G77" s="34">
        <v>2</v>
      </c>
      <c r="H77" s="34"/>
      <c r="I77" s="34"/>
      <c r="J77" s="34"/>
      <c r="K77" s="34">
        <v>32</v>
      </c>
      <c r="L77" s="34">
        <v>32</v>
      </c>
      <c r="M77" s="34"/>
      <c r="N77" s="34"/>
      <c r="O77" s="34"/>
      <c r="P77" s="59" t="s">
        <v>20</v>
      </c>
      <c r="Q77" s="171"/>
    </row>
    <row r="78" spans="1:17" ht="12" customHeight="1">
      <c r="A78" s="149"/>
      <c r="B78" s="150"/>
      <c r="C78" s="25" t="s">
        <v>76</v>
      </c>
      <c r="D78" s="20" t="s">
        <v>164</v>
      </c>
      <c r="E78" s="56" t="s">
        <v>165</v>
      </c>
      <c r="F78" s="34">
        <v>2</v>
      </c>
      <c r="G78" s="34">
        <v>1</v>
      </c>
      <c r="H78" s="34">
        <v>1</v>
      </c>
      <c r="I78" s="34"/>
      <c r="J78" s="34"/>
      <c r="K78" s="34">
        <v>32</v>
      </c>
      <c r="L78" s="34">
        <v>16</v>
      </c>
      <c r="M78" s="34">
        <v>16</v>
      </c>
      <c r="N78" s="34"/>
      <c r="O78" s="34"/>
      <c r="P78" s="59" t="s">
        <v>20</v>
      </c>
      <c r="Q78" s="171"/>
    </row>
    <row r="79" spans="1:17" ht="12" customHeight="1">
      <c r="A79" s="149"/>
      <c r="B79" s="150"/>
      <c r="C79" s="25" t="s">
        <v>65</v>
      </c>
      <c r="D79" s="20" t="s">
        <v>166</v>
      </c>
      <c r="E79" s="56" t="s">
        <v>167</v>
      </c>
      <c r="F79" s="34">
        <v>2</v>
      </c>
      <c r="G79" s="34">
        <v>1</v>
      </c>
      <c r="H79" s="34">
        <v>1</v>
      </c>
      <c r="I79" s="34"/>
      <c r="J79" s="34"/>
      <c r="K79" s="34">
        <v>32</v>
      </c>
      <c r="L79" s="34">
        <v>16</v>
      </c>
      <c r="M79" s="34">
        <v>16</v>
      </c>
      <c r="N79" s="34"/>
      <c r="O79" s="34"/>
      <c r="P79" s="59" t="s">
        <v>20</v>
      </c>
      <c r="Q79" s="171"/>
    </row>
    <row r="80" spans="1:17" ht="12" customHeight="1">
      <c r="A80" s="149"/>
      <c r="B80" s="150"/>
      <c r="C80" s="25" t="s">
        <v>65</v>
      </c>
      <c r="D80" s="20" t="s">
        <v>168</v>
      </c>
      <c r="E80" s="56" t="s">
        <v>169</v>
      </c>
      <c r="F80" s="34">
        <v>2</v>
      </c>
      <c r="G80" s="34">
        <v>2</v>
      </c>
      <c r="H80" s="34"/>
      <c r="I80" s="34"/>
      <c r="J80" s="34"/>
      <c r="K80" s="34">
        <v>32</v>
      </c>
      <c r="L80" s="34">
        <v>32</v>
      </c>
      <c r="M80" s="34"/>
      <c r="N80" s="34"/>
      <c r="O80" s="34"/>
      <c r="P80" s="59" t="s">
        <v>20</v>
      </c>
      <c r="Q80" s="171"/>
    </row>
    <row r="81" spans="1:17" ht="12" customHeight="1">
      <c r="A81" s="149"/>
      <c r="B81" s="150"/>
      <c r="C81" s="25" t="s">
        <v>65</v>
      </c>
      <c r="D81" s="20" t="s">
        <v>170</v>
      </c>
      <c r="E81" s="56" t="s">
        <v>171</v>
      </c>
      <c r="F81" s="34">
        <v>2</v>
      </c>
      <c r="G81" s="34">
        <v>2</v>
      </c>
      <c r="H81" s="34"/>
      <c r="I81" s="34"/>
      <c r="J81" s="34"/>
      <c r="K81" s="34">
        <v>32</v>
      </c>
      <c r="L81" s="34">
        <v>32</v>
      </c>
      <c r="M81" s="34"/>
      <c r="N81" s="34"/>
      <c r="O81" s="34"/>
      <c r="P81" s="59" t="s">
        <v>20</v>
      </c>
      <c r="Q81" s="171"/>
    </row>
    <row r="82" spans="1:17" ht="12" customHeight="1">
      <c r="A82" s="149"/>
      <c r="B82" s="150"/>
      <c r="C82" s="25" t="s">
        <v>65</v>
      </c>
      <c r="D82" s="20" t="s">
        <v>172</v>
      </c>
      <c r="E82" s="56" t="s">
        <v>173</v>
      </c>
      <c r="F82" s="34">
        <v>2</v>
      </c>
      <c r="G82" s="34">
        <v>1</v>
      </c>
      <c r="H82" s="34">
        <v>1</v>
      </c>
      <c r="I82" s="34"/>
      <c r="J82" s="34"/>
      <c r="K82" s="34">
        <v>32</v>
      </c>
      <c r="L82" s="34">
        <v>16</v>
      </c>
      <c r="M82" s="34">
        <v>16</v>
      </c>
      <c r="N82" s="34"/>
      <c r="O82" s="34"/>
      <c r="P82" s="59" t="s">
        <v>20</v>
      </c>
      <c r="Q82" s="171"/>
    </row>
    <row r="83" spans="1:17" ht="12" customHeight="1">
      <c r="A83" s="149"/>
      <c r="B83" s="150"/>
      <c r="C83" s="25" t="s">
        <v>65</v>
      </c>
      <c r="D83" s="47" t="s">
        <v>174</v>
      </c>
      <c r="E83" s="56" t="s">
        <v>175</v>
      </c>
      <c r="F83" s="34">
        <v>2</v>
      </c>
      <c r="G83" s="34">
        <v>1</v>
      </c>
      <c r="H83" s="34">
        <v>1</v>
      </c>
      <c r="I83" s="34"/>
      <c r="J83" s="34"/>
      <c r="K83" s="34">
        <v>32</v>
      </c>
      <c r="L83" s="34">
        <v>16</v>
      </c>
      <c r="M83" s="34">
        <v>16</v>
      </c>
      <c r="N83" s="34"/>
      <c r="O83" s="34"/>
      <c r="P83" s="59" t="s">
        <v>20</v>
      </c>
      <c r="Q83" s="171"/>
    </row>
    <row r="84" spans="1:17" ht="12" customHeight="1">
      <c r="A84" s="149"/>
      <c r="B84" s="150"/>
      <c r="C84" s="25" t="s">
        <v>65</v>
      </c>
      <c r="D84" s="85" t="s">
        <v>176</v>
      </c>
      <c r="E84" s="56" t="s">
        <v>177</v>
      </c>
      <c r="F84" s="34">
        <v>2</v>
      </c>
      <c r="G84" s="34">
        <v>2</v>
      </c>
      <c r="H84" s="34"/>
      <c r="I84" s="34"/>
      <c r="J84" s="34"/>
      <c r="K84" s="34">
        <v>32</v>
      </c>
      <c r="L84" s="34">
        <v>32</v>
      </c>
      <c r="M84" s="34"/>
      <c r="N84" s="34"/>
      <c r="O84" s="34"/>
      <c r="P84" s="59" t="s">
        <v>20</v>
      </c>
      <c r="Q84" s="171"/>
    </row>
    <row r="85" spans="1:17" ht="12" customHeight="1">
      <c r="A85" s="149"/>
      <c r="B85" s="150"/>
      <c r="C85" s="25" t="s">
        <v>65</v>
      </c>
      <c r="D85" s="85" t="s">
        <v>178</v>
      </c>
      <c r="E85" s="56" t="s">
        <v>179</v>
      </c>
      <c r="F85" s="34">
        <v>2</v>
      </c>
      <c r="G85" s="34">
        <v>1</v>
      </c>
      <c r="H85" s="34">
        <v>1</v>
      </c>
      <c r="I85" s="34"/>
      <c r="J85" s="34"/>
      <c r="K85" s="34">
        <v>32</v>
      </c>
      <c r="L85" s="34">
        <v>16</v>
      </c>
      <c r="M85" s="34">
        <v>16</v>
      </c>
      <c r="N85" s="34"/>
      <c r="O85" s="34"/>
      <c r="P85" s="59" t="s">
        <v>20</v>
      </c>
      <c r="Q85" s="172"/>
    </row>
    <row r="86" spans="1:17" ht="12" customHeight="1">
      <c r="A86" s="151"/>
      <c r="B86" s="152"/>
      <c r="C86" s="20" t="s">
        <v>70</v>
      </c>
      <c r="D86" s="20"/>
      <c r="E86" s="20"/>
      <c r="F86" s="20">
        <f>SUM(F72:F73,F83:F85)</f>
        <v>10</v>
      </c>
      <c r="G86" s="20">
        <f aca="true" t="shared" si="6" ref="G86:O86">SUM(G72:G73,G83:G85)</f>
        <v>8</v>
      </c>
      <c r="H86" s="20">
        <f t="shared" si="6"/>
        <v>2</v>
      </c>
      <c r="I86" s="20">
        <f t="shared" si="6"/>
        <v>0</v>
      </c>
      <c r="J86" s="20">
        <f t="shared" si="6"/>
        <v>0</v>
      </c>
      <c r="K86" s="20">
        <f t="shared" si="6"/>
        <v>160</v>
      </c>
      <c r="L86" s="20">
        <f t="shared" si="6"/>
        <v>128</v>
      </c>
      <c r="M86" s="20">
        <f t="shared" si="6"/>
        <v>32</v>
      </c>
      <c r="N86" s="20">
        <f t="shared" si="6"/>
        <v>0</v>
      </c>
      <c r="O86" s="20">
        <f t="shared" si="6"/>
        <v>0</v>
      </c>
      <c r="P86" s="20" t="s">
        <v>71</v>
      </c>
      <c r="Q86" s="20" t="s">
        <v>71</v>
      </c>
    </row>
    <row r="87" spans="1:17" ht="12" customHeight="1">
      <c r="A87" s="138" t="s">
        <v>180</v>
      </c>
      <c r="B87" s="139" t="s">
        <v>17</v>
      </c>
      <c r="C87" s="18">
        <v>1</v>
      </c>
      <c r="D87" s="18" t="s">
        <v>181</v>
      </c>
      <c r="E87" s="19" t="s">
        <v>182</v>
      </c>
      <c r="F87" s="20">
        <v>1</v>
      </c>
      <c r="G87" s="20"/>
      <c r="H87" s="20"/>
      <c r="I87" s="20">
        <v>1</v>
      </c>
      <c r="J87" s="20"/>
      <c r="K87" s="20">
        <v>24</v>
      </c>
      <c r="L87" s="20"/>
      <c r="M87" s="20"/>
      <c r="N87" s="20">
        <v>24</v>
      </c>
      <c r="O87" s="20"/>
      <c r="P87" s="20" t="s">
        <v>20</v>
      </c>
      <c r="Q87" s="19"/>
    </row>
    <row r="88" spans="1:17" ht="12" customHeight="1">
      <c r="A88" s="140"/>
      <c r="B88" s="141"/>
      <c r="C88" s="18">
        <v>1</v>
      </c>
      <c r="D88" s="25" t="s">
        <v>183</v>
      </c>
      <c r="E88" s="19" t="s">
        <v>184</v>
      </c>
      <c r="F88" s="20">
        <v>2</v>
      </c>
      <c r="G88" s="20"/>
      <c r="H88" s="20"/>
      <c r="I88" s="20"/>
      <c r="J88" s="20">
        <v>2</v>
      </c>
      <c r="K88" s="20"/>
      <c r="L88" s="20"/>
      <c r="M88" s="20"/>
      <c r="N88" s="20"/>
      <c r="O88" s="20"/>
      <c r="P88" s="20" t="s">
        <v>20</v>
      </c>
      <c r="Q88" s="24" t="s">
        <v>185</v>
      </c>
    </row>
    <row r="89" spans="1:17" ht="12" customHeight="1">
      <c r="A89" s="140"/>
      <c r="B89" s="141"/>
      <c r="C89" s="18">
        <v>1</v>
      </c>
      <c r="D89" s="25" t="s">
        <v>186</v>
      </c>
      <c r="E89" s="19" t="s">
        <v>187</v>
      </c>
      <c r="F89" s="20">
        <v>1</v>
      </c>
      <c r="G89" s="20"/>
      <c r="H89" s="20"/>
      <c r="I89" s="20"/>
      <c r="J89" s="20">
        <v>1</v>
      </c>
      <c r="K89" s="20"/>
      <c r="L89" s="20"/>
      <c r="M89" s="20"/>
      <c r="N89" s="20"/>
      <c r="O89" s="20"/>
      <c r="P89" s="20" t="s">
        <v>20</v>
      </c>
      <c r="Q89" s="24" t="s">
        <v>188</v>
      </c>
    </row>
    <row r="90" spans="1:17" ht="12" customHeight="1">
      <c r="A90" s="140"/>
      <c r="B90" s="141"/>
      <c r="C90" s="25">
        <v>2</v>
      </c>
      <c r="D90" s="25" t="s">
        <v>189</v>
      </c>
      <c r="E90" s="35" t="s">
        <v>190</v>
      </c>
      <c r="F90" s="34">
        <v>1</v>
      </c>
      <c r="G90" s="34"/>
      <c r="H90" s="34"/>
      <c r="I90" s="34">
        <v>1</v>
      </c>
      <c r="J90" s="34"/>
      <c r="K90" s="34">
        <v>24</v>
      </c>
      <c r="L90" s="34"/>
      <c r="M90" s="34"/>
      <c r="N90" s="34">
        <v>24</v>
      </c>
      <c r="O90" s="34"/>
      <c r="P90" s="20" t="s">
        <v>20</v>
      </c>
      <c r="Q90" s="24"/>
    </row>
    <row r="91" spans="1:17" ht="12" customHeight="1">
      <c r="A91" s="140"/>
      <c r="B91" s="141"/>
      <c r="C91" s="18" t="s">
        <v>191</v>
      </c>
      <c r="D91" s="18" t="s">
        <v>192</v>
      </c>
      <c r="E91" s="19" t="s">
        <v>193</v>
      </c>
      <c r="F91" s="20">
        <v>1</v>
      </c>
      <c r="G91" s="20"/>
      <c r="H91" s="20"/>
      <c r="I91" s="20"/>
      <c r="J91" s="20">
        <v>1</v>
      </c>
      <c r="K91" s="20"/>
      <c r="L91" s="20"/>
      <c r="M91" s="20"/>
      <c r="N91" s="20"/>
      <c r="O91" s="20"/>
      <c r="P91" s="20" t="s">
        <v>20</v>
      </c>
      <c r="Q91" s="24" t="s">
        <v>194</v>
      </c>
    </row>
    <row r="92" spans="1:17" ht="12" customHeight="1">
      <c r="A92" s="140"/>
      <c r="B92" s="141"/>
      <c r="C92" s="18" t="s">
        <v>191</v>
      </c>
      <c r="D92" s="18"/>
      <c r="E92" s="19" t="s">
        <v>195</v>
      </c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 t="s">
        <v>20</v>
      </c>
      <c r="Q92" s="24" t="s">
        <v>185</v>
      </c>
    </row>
    <row r="93" spans="1:17" ht="12" customHeight="1">
      <c r="A93" s="140"/>
      <c r="B93" s="141"/>
      <c r="C93" s="18">
        <v>3</v>
      </c>
      <c r="D93" s="18" t="s">
        <v>196</v>
      </c>
      <c r="E93" s="19" t="s">
        <v>197</v>
      </c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 t="s">
        <v>20</v>
      </c>
      <c r="Q93" s="24" t="s">
        <v>198</v>
      </c>
    </row>
    <row r="94" spans="1:17" ht="12" customHeight="1">
      <c r="A94" s="140"/>
      <c r="B94" s="141"/>
      <c r="C94" s="18">
        <v>4</v>
      </c>
      <c r="D94" s="18" t="s">
        <v>196</v>
      </c>
      <c r="E94" s="19" t="s">
        <v>197</v>
      </c>
      <c r="F94" s="20">
        <v>2</v>
      </c>
      <c r="G94" s="20"/>
      <c r="H94" s="20"/>
      <c r="I94" s="20"/>
      <c r="J94" s="20">
        <v>2</v>
      </c>
      <c r="K94" s="20"/>
      <c r="L94" s="20"/>
      <c r="M94" s="20"/>
      <c r="N94" s="20"/>
      <c r="O94" s="20"/>
      <c r="P94" s="20" t="s">
        <v>20</v>
      </c>
      <c r="Q94" s="24"/>
    </row>
    <row r="95" spans="1:17" ht="12" customHeight="1">
      <c r="A95" s="140"/>
      <c r="B95" s="141"/>
      <c r="C95" s="47" t="s">
        <v>199</v>
      </c>
      <c r="D95" s="47" t="s">
        <v>200</v>
      </c>
      <c r="E95" s="36" t="s">
        <v>201</v>
      </c>
      <c r="F95" s="11">
        <v>1</v>
      </c>
      <c r="G95" s="11"/>
      <c r="H95" s="57"/>
      <c r="I95" s="11"/>
      <c r="J95" s="11">
        <v>1</v>
      </c>
      <c r="K95" s="11"/>
      <c r="L95" s="10"/>
      <c r="M95" s="11"/>
      <c r="N95" s="11"/>
      <c r="O95" s="66"/>
      <c r="P95" s="20" t="s">
        <v>20</v>
      </c>
      <c r="Q95" s="24" t="s">
        <v>194</v>
      </c>
    </row>
    <row r="96" spans="1:17" ht="12" customHeight="1">
      <c r="A96" s="140"/>
      <c r="B96" s="141"/>
      <c r="C96" s="47" t="s">
        <v>199</v>
      </c>
      <c r="D96" s="11"/>
      <c r="E96" s="36" t="s">
        <v>195</v>
      </c>
      <c r="F96" s="11"/>
      <c r="G96" s="11"/>
      <c r="H96" s="11"/>
      <c r="I96" s="11"/>
      <c r="J96" s="11"/>
      <c r="K96" s="57"/>
      <c r="L96" s="10"/>
      <c r="M96" s="11"/>
      <c r="N96" s="11"/>
      <c r="O96" s="11"/>
      <c r="P96" s="20" t="s">
        <v>20</v>
      </c>
      <c r="Q96" s="24" t="s">
        <v>185</v>
      </c>
    </row>
    <row r="97" spans="1:17" ht="12" customHeight="1">
      <c r="A97" s="140"/>
      <c r="B97" s="141"/>
      <c r="C97" s="18">
        <v>8</v>
      </c>
      <c r="D97" s="18" t="s">
        <v>202</v>
      </c>
      <c r="E97" s="19" t="s">
        <v>203</v>
      </c>
      <c r="F97" s="20">
        <v>1</v>
      </c>
      <c r="G97" s="20"/>
      <c r="H97" s="20"/>
      <c r="I97" s="20"/>
      <c r="J97" s="20">
        <v>1</v>
      </c>
      <c r="K97" s="20"/>
      <c r="L97" s="20"/>
      <c r="M97" s="20"/>
      <c r="N97" s="20"/>
      <c r="O97" s="20"/>
      <c r="P97" s="20" t="s">
        <v>20</v>
      </c>
      <c r="Q97" s="24" t="s">
        <v>188</v>
      </c>
    </row>
    <row r="98" spans="1:17" ht="12" customHeight="1">
      <c r="A98" s="146"/>
      <c r="B98" s="144"/>
      <c r="C98" s="20" t="s">
        <v>70</v>
      </c>
      <c r="D98" s="20"/>
      <c r="E98" s="20"/>
      <c r="F98" s="20">
        <f aca="true" t="shared" si="7" ref="F98:O98">SUM(F87:F97)</f>
        <v>10</v>
      </c>
      <c r="G98" s="20">
        <f t="shared" si="7"/>
        <v>0</v>
      </c>
      <c r="H98" s="20">
        <f t="shared" si="7"/>
        <v>0</v>
      </c>
      <c r="I98" s="20">
        <f t="shared" si="7"/>
        <v>2</v>
      </c>
      <c r="J98" s="20">
        <f t="shared" si="7"/>
        <v>8</v>
      </c>
      <c r="K98" s="20">
        <f t="shared" si="7"/>
        <v>48</v>
      </c>
      <c r="L98" s="20">
        <f t="shared" si="7"/>
        <v>0</v>
      </c>
      <c r="M98" s="20">
        <f t="shared" si="7"/>
        <v>0</v>
      </c>
      <c r="N98" s="20">
        <f t="shared" si="7"/>
        <v>48</v>
      </c>
      <c r="O98" s="20">
        <f t="shared" si="7"/>
        <v>0</v>
      </c>
      <c r="P98" s="20" t="s">
        <v>71</v>
      </c>
      <c r="Q98" s="20" t="s">
        <v>71</v>
      </c>
    </row>
    <row r="99" spans="1:17" ht="12" customHeight="1">
      <c r="A99" s="147" t="s">
        <v>204</v>
      </c>
      <c r="B99" s="148" t="s">
        <v>17</v>
      </c>
      <c r="C99" s="25"/>
      <c r="D99" s="25"/>
      <c r="E99" s="35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20"/>
      <c r="Q99" s="69"/>
    </row>
    <row r="100" spans="1:17" ht="12" customHeight="1">
      <c r="A100" s="151"/>
      <c r="B100" s="152"/>
      <c r="C100" s="20" t="s">
        <v>70</v>
      </c>
      <c r="D100" s="20"/>
      <c r="E100" s="20"/>
      <c r="F100" s="20">
        <f aca="true" t="shared" si="8" ref="F100:O100">SUM(F99:F99)</f>
        <v>0</v>
      </c>
      <c r="G100" s="20">
        <f t="shared" si="8"/>
        <v>0</v>
      </c>
      <c r="H100" s="20">
        <f t="shared" si="8"/>
        <v>0</v>
      </c>
      <c r="I100" s="20">
        <f t="shared" si="8"/>
        <v>0</v>
      </c>
      <c r="J100" s="20">
        <f t="shared" si="8"/>
        <v>0</v>
      </c>
      <c r="K100" s="20">
        <f t="shared" si="8"/>
        <v>0</v>
      </c>
      <c r="L100" s="20">
        <f t="shared" si="8"/>
        <v>0</v>
      </c>
      <c r="M100" s="20">
        <f t="shared" si="8"/>
        <v>0</v>
      </c>
      <c r="N100" s="20">
        <f t="shared" si="8"/>
        <v>0</v>
      </c>
      <c r="O100" s="20">
        <f t="shared" si="8"/>
        <v>0</v>
      </c>
      <c r="P100" s="20" t="s">
        <v>71</v>
      </c>
      <c r="Q100" s="20" t="s">
        <v>71</v>
      </c>
    </row>
    <row r="101" spans="1:17" ht="12" customHeight="1">
      <c r="A101" s="147" t="s">
        <v>205</v>
      </c>
      <c r="B101" s="148" t="s">
        <v>17</v>
      </c>
      <c r="C101" s="18" t="s">
        <v>206</v>
      </c>
      <c r="D101" s="25" t="s">
        <v>207</v>
      </c>
      <c r="E101" s="35" t="s">
        <v>208</v>
      </c>
      <c r="F101" s="34">
        <v>12</v>
      </c>
      <c r="G101" s="34"/>
      <c r="H101" s="34"/>
      <c r="I101" s="34"/>
      <c r="J101" s="34">
        <v>12</v>
      </c>
      <c r="K101" s="34"/>
      <c r="L101" s="34"/>
      <c r="M101" s="34"/>
      <c r="N101" s="34"/>
      <c r="O101" s="34"/>
      <c r="P101" s="20" t="s">
        <v>20</v>
      </c>
      <c r="Q101" s="173" t="s">
        <v>209</v>
      </c>
    </row>
    <row r="102" spans="1:17" ht="12" customHeight="1">
      <c r="A102" s="149"/>
      <c r="B102" s="150"/>
      <c r="C102" s="25" t="s">
        <v>210</v>
      </c>
      <c r="D102" s="25" t="s">
        <v>211</v>
      </c>
      <c r="E102" s="35" t="s">
        <v>212</v>
      </c>
      <c r="F102" s="34">
        <v>12</v>
      </c>
      <c r="G102" s="34"/>
      <c r="H102" s="34"/>
      <c r="I102" s="34"/>
      <c r="J102" s="34">
        <v>12</v>
      </c>
      <c r="K102" s="34"/>
      <c r="L102" s="34"/>
      <c r="M102" s="34"/>
      <c r="N102" s="34"/>
      <c r="O102" s="34"/>
      <c r="P102" s="20" t="s">
        <v>20</v>
      </c>
      <c r="Q102" s="174"/>
    </row>
    <row r="103" spans="1:17" ht="12" customHeight="1">
      <c r="A103" s="149"/>
      <c r="B103" s="152"/>
      <c r="C103" s="20" t="s">
        <v>70</v>
      </c>
      <c r="D103" s="20"/>
      <c r="E103" s="20"/>
      <c r="F103" s="20">
        <f aca="true" t="shared" si="9" ref="F103:O103">SUM(F101:F102)</f>
        <v>24</v>
      </c>
      <c r="G103" s="20">
        <f t="shared" si="9"/>
        <v>0</v>
      </c>
      <c r="H103" s="20">
        <f t="shared" si="9"/>
        <v>0</v>
      </c>
      <c r="I103" s="20">
        <f t="shared" si="9"/>
        <v>0</v>
      </c>
      <c r="J103" s="20">
        <f t="shared" si="9"/>
        <v>24</v>
      </c>
      <c r="K103" s="20">
        <f t="shared" si="9"/>
        <v>0</v>
      </c>
      <c r="L103" s="20">
        <f t="shared" si="9"/>
        <v>0</v>
      </c>
      <c r="M103" s="20">
        <f t="shared" si="9"/>
        <v>0</v>
      </c>
      <c r="N103" s="20">
        <f t="shared" si="9"/>
        <v>0</v>
      </c>
      <c r="O103" s="20">
        <f t="shared" si="9"/>
        <v>0</v>
      </c>
      <c r="P103" s="20" t="s">
        <v>71</v>
      </c>
      <c r="Q103" s="20" t="s">
        <v>71</v>
      </c>
    </row>
    <row r="104" spans="1:17" ht="12" customHeight="1">
      <c r="A104" s="149"/>
      <c r="B104" s="148" t="s">
        <v>72</v>
      </c>
      <c r="C104" s="25"/>
      <c r="D104" s="25"/>
      <c r="E104" s="35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69"/>
    </row>
    <row r="105" spans="1:17" ht="12" customHeight="1">
      <c r="A105" s="151"/>
      <c r="B105" s="152"/>
      <c r="C105" s="20" t="s">
        <v>70</v>
      </c>
      <c r="D105" s="20"/>
      <c r="E105" s="20"/>
      <c r="F105" s="20">
        <f aca="true" t="shared" si="10" ref="F105:O105">SUM(F104:F104)</f>
        <v>0</v>
      </c>
      <c r="G105" s="20">
        <f t="shared" si="10"/>
        <v>0</v>
      </c>
      <c r="H105" s="20">
        <f t="shared" si="10"/>
        <v>0</v>
      </c>
      <c r="I105" s="20">
        <f t="shared" si="10"/>
        <v>0</v>
      </c>
      <c r="J105" s="20">
        <f t="shared" si="10"/>
        <v>0</v>
      </c>
      <c r="K105" s="20">
        <f t="shared" si="10"/>
        <v>0</v>
      </c>
      <c r="L105" s="20">
        <f t="shared" si="10"/>
        <v>0</v>
      </c>
      <c r="M105" s="20">
        <f t="shared" si="10"/>
        <v>0</v>
      </c>
      <c r="N105" s="20">
        <f t="shared" si="10"/>
        <v>0</v>
      </c>
      <c r="O105" s="20">
        <f t="shared" si="10"/>
        <v>0</v>
      </c>
      <c r="P105" s="20" t="s">
        <v>71</v>
      </c>
      <c r="Q105" s="20" t="s">
        <v>71</v>
      </c>
    </row>
    <row r="106" spans="1:17" ht="12" customHeight="1">
      <c r="A106" s="166" t="s">
        <v>213</v>
      </c>
      <c r="B106" s="166" t="s">
        <v>17</v>
      </c>
      <c r="C106" s="167" t="s">
        <v>214</v>
      </c>
      <c r="D106" s="97"/>
      <c r="E106" s="97" t="s">
        <v>215</v>
      </c>
      <c r="F106" s="97">
        <v>8</v>
      </c>
      <c r="G106" s="97"/>
      <c r="H106" s="97"/>
      <c r="I106" s="97"/>
      <c r="J106" s="97">
        <v>8</v>
      </c>
      <c r="K106" s="97"/>
      <c r="L106" s="97"/>
      <c r="M106" s="97"/>
      <c r="N106" s="97"/>
      <c r="O106" s="97"/>
      <c r="P106" s="48" t="s">
        <v>20</v>
      </c>
      <c r="Q106" s="97"/>
    </row>
    <row r="107" spans="1:17" ht="12" customHeight="1">
      <c r="A107" s="166"/>
      <c r="B107" s="166" t="s">
        <v>70</v>
      </c>
      <c r="C107" s="166"/>
      <c r="D107" s="166"/>
      <c r="E107" s="166"/>
      <c r="F107" s="97">
        <f>F106</f>
        <v>8</v>
      </c>
      <c r="G107" s="97">
        <f aca="true" t="shared" si="11" ref="G107:O107">G106</f>
        <v>0</v>
      </c>
      <c r="H107" s="97">
        <f t="shared" si="11"/>
        <v>0</v>
      </c>
      <c r="I107" s="97">
        <f t="shared" si="11"/>
        <v>0</v>
      </c>
      <c r="J107" s="97">
        <f t="shared" si="11"/>
        <v>8</v>
      </c>
      <c r="K107" s="97">
        <f t="shared" si="11"/>
        <v>0</v>
      </c>
      <c r="L107" s="97">
        <f t="shared" si="11"/>
        <v>0</v>
      </c>
      <c r="M107" s="97">
        <f t="shared" si="11"/>
        <v>0</v>
      </c>
      <c r="N107" s="97">
        <f t="shared" si="11"/>
        <v>0</v>
      </c>
      <c r="O107" s="97">
        <f t="shared" si="11"/>
        <v>0</v>
      </c>
      <c r="P107" s="97" t="s">
        <v>71</v>
      </c>
      <c r="Q107" s="97" t="s">
        <v>71</v>
      </c>
    </row>
    <row r="108" spans="1:17" ht="12" customHeight="1">
      <c r="A108" s="168" t="s">
        <v>216</v>
      </c>
      <c r="B108" s="169"/>
      <c r="C108" s="169"/>
      <c r="D108" s="169"/>
      <c r="E108" s="143"/>
      <c r="F108" s="34">
        <f>F31+F37+F44+F60+F71+F86+F98+F100+F103+F105+F107</f>
        <v>177</v>
      </c>
      <c r="G108" s="34">
        <f aca="true" t="shared" si="12" ref="G108:O108">G31+G37+G44+G60+G71+G86+G98+G100+G103+G105+G107</f>
        <v>101.5</v>
      </c>
      <c r="H108" s="34">
        <f t="shared" si="12"/>
        <v>33.5</v>
      </c>
      <c r="I108" s="34">
        <f t="shared" si="12"/>
        <v>2</v>
      </c>
      <c r="J108" s="34">
        <f t="shared" si="12"/>
        <v>40</v>
      </c>
      <c r="K108" s="34">
        <f t="shared" si="12"/>
        <v>2358</v>
      </c>
      <c r="L108" s="34">
        <f t="shared" si="12"/>
        <v>1488</v>
      </c>
      <c r="M108" s="34">
        <f t="shared" si="12"/>
        <v>678</v>
      </c>
      <c r="N108" s="34">
        <f t="shared" si="12"/>
        <v>48</v>
      </c>
      <c r="O108" s="34">
        <f t="shared" si="12"/>
        <v>144</v>
      </c>
      <c r="P108" s="20" t="s">
        <v>71</v>
      </c>
      <c r="Q108" s="48" t="s">
        <v>71</v>
      </c>
    </row>
    <row r="109" ht="10.5">
      <c r="D109" s="135"/>
    </row>
    <row r="110" ht="10.5">
      <c r="D110" s="135"/>
    </row>
    <row r="111" ht="10.5">
      <c r="D111" s="135"/>
    </row>
    <row r="112" ht="10.5">
      <c r="D112" s="135"/>
    </row>
    <row r="113" ht="10.5">
      <c r="D113" s="135"/>
    </row>
    <row r="114" ht="10.5">
      <c r="D114" s="135"/>
    </row>
    <row r="115" ht="10.5">
      <c r="D115" s="135"/>
    </row>
    <row r="116" ht="10.5">
      <c r="D116" s="135"/>
    </row>
    <row r="117" ht="10.5">
      <c r="D117" s="135"/>
    </row>
    <row r="118" ht="10.5">
      <c r="D118" s="135"/>
    </row>
    <row r="119" ht="10.5">
      <c r="D119" s="135"/>
    </row>
    <row r="120" ht="10.5">
      <c r="D120" s="135"/>
    </row>
    <row r="121" ht="10.5">
      <c r="D121" s="135"/>
    </row>
    <row r="122" ht="10.5">
      <c r="D122" s="135"/>
    </row>
    <row r="123" ht="10.5">
      <c r="D123" s="135"/>
    </row>
    <row r="124" ht="10.5">
      <c r="D124" s="135"/>
    </row>
    <row r="125" ht="10.5">
      <c r="D125" s="135"/>
    </row>
    <row r="126" ht="10.5">
      <c r="D126" s="135"/>
    </row>
    <row r="127" ht="10.5">
      <c r="D127" s="135"/>
    </row>
    <row r="128" ht="10.5">
      <c r="D128" s="135"/>
    </row>
    <row r="129" ht="10.5">
      <c r="D129" s="135"/>
    </row>
    <row r="130" ht="10.5">
      <c r="D130" s="135"/>
    </row>
    <row r="131" ht="10.5">
      <c r="D131" s="135"/>
    </row>
    <row r="132" ht="10.5">
      <c r="D132" s="135"/>
    </row>
    <row r="133" ht="10.5">
      <c r="D133" s="135"/>
    </row>
    <row r="134" ht="10.5">
      <c r="D134" s="135"/>
    </row>
    <row r="135" ht="10.5">
      <c r="D135" s="135"/>
    </row>
    <row r="136" ht="10.5">
      <c r="D136" s="135"/>
    </row>
    <row r="137" ht="10.5">
      <c r="D137" s="135"/>
    </row>
    <row r="138" ht="10.5">
      <c r="D138" s="135"/>
    </row>
    <row r="139" ht="10.5">
      <c r="D139" s="135"/>
    </row>
    <row r="140" ht="10.5">
      <c r="D140" s="135"/>
    </row>
    <row r="141" ht="10.5">
      <c r="D141" s="135"/>
    </row>
    <row r="142" ht="10.5">
      <c r="D142" s="135"/>
    </row>
    <row r="143" ht="10.5">
      <c r="D143" s="135"/>
    </row>
    <row r="144" ht="10.5">
      <c r="D144" s="135"/>
    </row>
    <row r="145" ht="10.5">
      <c r="D145" s="135"/>
    </row>
    <row r="146" ht="10.5">
      <c r="D146" s="135"/>
    </row>
    <row r="147" ht="10.5">
      <c r="D147" s="135"/>
    </row>
    <row r="148" ht="10.5">
      <c r="D148" s="135"/>
    </row>
    <row r="149" ht="10.5">
      <c r="D149" s="135"/>
    </row>
    <row r="150" ht="10.5">
      <c r="D150" s="135"/>
    </row>
    <row r="151" ht="10.5">
      <c r="D151" s="135"/>
    </row>
    <row r="152" ht="10.5">
      <c r="D152" s="135"/>
    </row>
    <row r="153" ht="10.5">
      <c r="D153" s="135"/>
    </row>
    <row r="154" ht="10.5">
      <c r="D154" s="135"/>
    </row>
    <row r="155" ht="10.5">
      <c r="D155" s="135"/>
    </row>
    <row r="156" ht="10.5">
      <c r="D156" s="135"/>
    </row>
    <row r="157" ht="10.5">
      <c r="D157" s="135"/>
    </row>
    <row r="158" ht="10.5">
      <c r="D158" s="135"/>
    </row>
    <row r="159" ht="10.5">
      <c r="D159" s="135"/>
    </row>
    <row r="160" ht="10.5">
      <c r="D160" s="135"/>
    </row>
    <row r="161" ht="10.5">
      <c r="D161" s="135"/>
    </row>
    <row r="162" ht="10.5">
      <c r="D162" s="135"/>
    </row>
    <row r="163" ht="10.5">
      <c r="D163" s="135"/>
    </row>
    <row r="164" ht="10.5">
      <c r="D164" s="135"/>
    </row>
    <row r="165" ht="10.5">
      <c r="D165" s="135"/>
    </row>
    <row r="166" ht="10.5">
      <c r="D166" s="135"/>
    </row>
    <row r="167" ht="10.5">
      <c r="D167" s="135"/>
    </row>
    <row r="168" ht="10.5">
      <c r="D168" s="135"/>
    </row>
    <row r="169" ht="10.5">
      <c r="D169" s="135"/>
    </row>
    <row r="170" ht="10.5">
      <c r="D170" s="135"/>
    </row>
    <row r="171" ht="10.5">
      <c r="D171" s="135"/>
    </row>
    <row r="172" ht="10.5">
      <c r="D172" s="135"/>
    </row>
    <row r="173" ht="10.5">
      <c r="D173" s="135"/>
    </row>
    <row r="174" ht="10.5">
      <c r="D174" s="135"/>
    </row>
    <row r="175" ht="10.5">
      <c r="D175" s="135"/>
    </row>
    <row r="176" ht="10.5">
      <c r="D176" s="135"/>
    </row>
    <row r="177" ht="10.5">
      <c r="D177" s="135"/>
    </row>
    <row r="178" ht="10.5">
      <c r="D178" s="135"/>
    </row>
    <row r="179" ht="10.5">
      <c r="D179" s="135"/>
    </row>
    <row r="180" ht="10.5">
      <c r="D180" s="135"/>
    </row>
    <row r="181" ht="10.5">
      <c r="D181" s="135"/>
    </row>
    <row r="182" ht="10.5">
      <c r="D182" s="135"/>
    </row>
    <row r="183" ht="10.5">
      <c r="D183" s="135"/>
    </row>
    <row r="184" ht="10.5">
      <c r="D184" s="135"/>
    </row>
    <row r="185" ht="10.5">
      <c r="D185" s="135"/>
    </row>
    <row r="186" ht="10.5">
      <c r="D186" s="135"/>
    </row>
    <row r="187" ht="10.5">
      <c r="D187" s="135"/>
    </row>
    <row r="188" ht="10.5">
      <c r="D188" s="135"/>
    </row>
    <row r="189" ht="10.5">
      <c r="D189" s="135"/>
    </row>
    <row r="190" ht="10.5">
      <c r="D190" s="135"/>
    </row>
    <row r="191" ht="10.5">
      <c r="D191" s="135"/>
    </row>
    <row r="192" ht="10.5">
      <c r="D192" s="135"/>
    </row>
    <row r="193" ht="10.5">
      <c r="D193" s="135"/>
    </row>
    <row r="194" ht="10.5">
      <c r="D194" s="135"/>
    </row>
    <row r="195" ht="10.5">
      <c r="D195" s="135"/>
    </row>
    <row r="196" ht="10.5">
      <c r="D196" s="135"/>
    </row>
    <row r="197" ht="10.5">
      <c r="D197" s="135"/>
    </row>
    <row r="198" ht="10.5">
      <c r="D198" s="135"/>
    </row>
    <row r="199" ht="10.5">
      <c r="D199" s="135"/>
    </row>
    <row r="200" ht="10.5">
      <c r="D200" s="135"/>
    </row>
    <row r="201" ht="10.5">
      <c r="D201" s="135"/>
    </row>
    <row r="202" ht="10.5">
      <c r="D202" s="135"/>
    </row>
    <row r="203" ht="10.5">
      <c r="D203" s="135"/>
    </row>
    <row r="204" ht="10.5">
      <c r="D204" s="135"/>
    </row>
    <row r="205" ht="10.5">
      <c r="D205" s="135"/>
    </row>
    <row r="206" ht="10.5">
      <c r="D206" s="135"/>
    </row>
    <row r="207" ht="10.5">
      <c r="D207" s="135"/>
    </row>
    <row r="208" ht="10.5">
      <c r="D208" s="135"/>
    </row>
    <row r="209" ht="10.5">
      <c r="D209" s="135"/>
    </row>
    <row r="210" ht="10.5">
      <c r="D210" s="135"/>
    </row>
    <row r="211" ht="10.5">
      <c r="D211" s="135"/>
    </row>
    <row r="212" ht="10.5">
      <c r="D212" s="135"/>
    </row>
    <row r="213" ht="10.5">
      <c r="D213" s="135"/>
    </row>
    <row r="214" ht="10.5">
      <c r="D214" s="135"/>
    </row>
    <row r="215" ht="10.5">
      <c r="D215" s="135"/>
    </row>
    <row r="216" ht="10.5">
      <c r="D216" s="135"/>
    </row>
    <row r="217" ht="10.5">
      <c r="D217" s="135"/>
    </row>
    <row r="218" ht="10.5">
      <c r="D218" s="135"/>
    </row>
    <row r="219" ht="10.5">
      <c r="D219" s="135"/>
    </row>
    <row r="220" ht="10.5">
      <c r="D220" s="135"/>
    </row>
    <row r="221" ht="10.5">
      <c r="D221" s="135"/>
    </row>
    <row r="222" ht="10.5">
      <c r="D222" s="135"/>
    </row>
    <row r="223" ht="10.5">
      <c r="D223" s="135"/>
    </row>
    <row r="224" ht="10.5">
      <c r="D224" s="135"/>
    </row>
    <row r="225" ht="10.5">
      <c r="D225" s="135"/>
    </row>
    <row r="226" ht="10.5">
      <c r="D226" s="135"/>
    </row>
    <row r="227" ht="10.5">
      <c r="D227" s="135"/>
    </row>
    <row r="228" ht="10.5">
      <c r="D228" s="135"/>
    </row>
    <row r="229" ht="10.5">
      <c r="D229" s="135"/>
    </row>
    <row r="230" ht="10.5">
      <c r="D230" s="135"/>
    </row>
    <row r="231" ht="10.5">
      <c r="D231" s="135"/>
    </row>
    <row r="232" ht="10.5">
      <c r="D232" s="135"/>
    </row>
    <row r="233" ht="10.5">
      <c r="D233" s="135"/>
    </row>
    <row r="234" ht="10.5">
      <c r="D234" s="135"/>
    </row>
    <row r="235" ht="10.5">
      <c r="D235" s="135"/>
    </row>
    <row r="236" ht="10.5">
      <c r="D236" s="135"/>
    </row>
    <row r="237" ht="10.5">
      <c r="D237" s="135"/>
    </row>
    <row r="238" ht="10.5">
      <c r="D238" s="135"/>
    </row>
    <row r="239" ht="10.5">
      <c r="D239" s="135"/>
    </row>
    <row r="240" ht="10.5">
      <c r="D240" s="135"/>
    </row>
    <row r="241" ht="10.5">
      <c r="D241" s="135"/>
    </row>
    <row r="242" ht="10.5">
      <c r="D242" s="135"/>
    </row>
    <row r="243" ht="10.5">
      <c r="D243" s="135"/>
    </row>
    <row r="244" ht="10.5">
      <c r="D244" s="135"/>
    </row>
    <row r="245" ht="10.5">
      <c r="D245" s="135"/>
    </row>
    <row r="246" ht="10.5">
      <c r="D246" s="135"/>
    </row>
    <row r="247" ht="10.5">
      <c r="D247" s="135"/>
    </row>
    <row r="248" ht="10.5">
      <c r="D248" s="135"/>
    </row>
    <row r="249" ht="10.5">
      <c r="D249" s="135"/>
    </row>
    <row r="250" ht="10.5">
      <c r="D250" s="135"/>
    </row>
    <row r="251" ht="10.5">
      <c r="D251" s="135"/>
    </row>
    <row r="252" ht="10.5">
      <c r="D252" s="135"/>
    </row>
    <row r="253" ht="10.5">
      <c r="D253" s="135"/>
    </row>
    <row r="254" ht="10.5">
      <c r="D254" s="135"/>
    </row>
    <row r="255" ht="10.5">
      <c r="D255" s="135"/>
    </row>
    <row r="256" ht="10.5">
      <c r="D256" s="135"/>
    </row>
    <row r="257" ht="10.5">
      <c r="D257" s="135"/>
    </row>
    <row r="258" ht="10.5">
      <c r="D258" s="135"/>
    </row>
    <row r="259" ht="10.5">
      <c r="D259" s="135"/>
    </row>
    <row r="260" ht="10.5">
      <c r="D260" s="135"/>
    </row>
    <row r="261" ht="10.5">
      <c r="D261" s="135"/>
    </row>
    <row r="262" ht="10.5">
      <c r="D262" s="135"/>
    </row>
    <row r="263" ht="10.5">
      <c r="D263" s="135"/>
    </row>
    <row r="264" ht="10.5">
      <c r="D264" s="135"/>
    </row>
    <row r="265" ht="10.5">
      <c r="D265" s="135"/>
    </row>
    <row r="266" ht="10.5">
      <c r="D266" s="135"/>
    </row>
    <row r="267" ht="10.5">
      <c r="D267" s="135"/>
    </row>
    <row r="268" ht="10.5">
      <c r="D268" s="135"/>
    </row>
    <row r="269" ht="10.5">
      <c r="D269" s="135"/>
    </row>
    <row r="270" ht="10.5">
      <c r="D270" s="135"/>
    </row>
    <row r="271" ht="10.5">
      <c r="D271" s="135"/>
    </row>
    <row r="272" ht="10.5">
      <c r="D272" s="135"/>
    </row>
    <row r="273" ht="10.5">
      <c r="D273" s="135"/>
    </row>
    <row r="274" ht="10.5">
      <c r="D274" s="135"/>
    </row>
    <row r="275" ht="10.5">
      <c r="D275" s="135"/>
    </row>
    <row r="276" ht="10.5">
      <c r="D276" s="135"/>
    </row>
    <row r="277" ht="10.5">
      <c r="D277" s="135"/>
    </row>
    <row r="278" ht="10.5">
      <c r="D278" s="135"/>
    </row>
    <row r="279" ht="10.5">
      <c r="D279" s="135"/>
    </row>
    <row r="280" ht="10.5">
      <c r="D280" s="135"/>
    </row>
    <row r="281" ht="10.5">
      <c r="D281" s="135"/>
    </row>
    <row r="282" ht="10.5">
      <c r="D282" s="135"/>
    </row>
    <row r="283" ht="10.5">
      <c r="D283" s="135"/>
    </row>
    <row r="284" ht="10.5">
      <c r="D284" s="135"/>
    </row>
    <row r="285" ht="10.5">
      <c r="D285" s="135"/>
    </row>
    <row r="286" ht="10.5">
      <c r="D286" s="135"/>
    </row>
    <row r="287" ht="10.5">
      <c r="D287" s="135"/>
    </row>
    <row r="288" ht="10.5">
      <c r="D288" s="135"/>
    </row>
    <row r="289" ht="10.5">
      <c r="D289" s="135"/>
    </row>
    <row r="290" ht="10.5">
      <c r="D290" s="135"/>
    </row>
    <row r="291" ht="10.5">
      <c r="D291" s="135"/>
    </row>
    <row r="292" ht="10.5">
      <c r="D292" s="135"/>
    </row>
    <row r="293" ht="10.5">
      <c r="D293" s="135"/>
    </row>
    <row r="294" ht="10.5">
      <c r="D294" s="135"/>
    </row>
    <row r="295" ht="10.5">
      <c r="D295" s="135"/>
    </row>
    <row r="296" ht="10.5">
      <c r="D296" s="135"/>
    </row>
    <row r="297" ht="10.5">
      <c r="D297" s="135"/>
    </row>
    <row r="298" ht="10.5">
      <c r="D298" s="135"/>
    </row>
    <row r="299" ht="10.5">
      <c r="D299" s="135"/>
    </row>
    <row r="300" ht="10.5">
      <c r="D300" s="135"/>
    </row>
    <row r="301" ht="10.5">
      <c r="D301" s="135"/>
    </row>
    <row r="302" ht="10.5">
      <c r="D302" s="135"/>
    </row>
    <row r="303" ht="10.5">
      <c r="D303" s="135"/>
    </row>
    <row r="304" ht="10.5">
      <c r="D304" s="135"/>
    </row>
    <row r="305" ht="10.5">
      <c r="D305" s="135"/>
    </row>
    <row r="306" ht="10.5">
      <c r="D306" s="135"/>
    </row>
    <row r="307" ht="10.5">
      <c r="D307" s="135"/>
    </row>
    <row r="308" ht="10.5">
      <c r="D308" s="135"/>
    </row>
    <row r="309" ht="10.5">
      <c r="D309" s="135"/>
    </row>
    <row r="310" ht="10.5">
      <c r="D310" s="135"/>
    </row>
    <row r="311" ht="10.5">
      <c r="D311" s="135"/>
    </row>
    <row r="312" ht="10.5">
      <c r="D312" s="135"/>
    </row>
    <row r="313" ht="10.5">
      <c r="D313" s="135"/>
    </row>
    <row r="314" ht="10.5">
      <c r="D314" s="135"/>
    </row>
    <row r="315" ht="10.5">
      <c r="D315" s="135"/>
    </row>
    <row r="316" ht="10.5">
      <c r="D316" s="135"/>
    </row>
    <row r="317" ht="10.5">
      <c r="D317" s="135"/>
    </row>
    <row r="318" ht="10.5">
      <c r="D318" s="135"/>
    </row>
    <row r="319" ht="10.5">
      <c r="D319" s="135"/>
    </row>
    <row r="320" ht="10.5">
      <c r="D320" s="135"/>
    </row>
    <row r="321" ht="10.5">
      <c r="D321" s="135"/>
    </row>
    <row r="322" ht="10.5">
      <c r="D322" s="135"/>
    </row>
    <row r="323" ht="10.5">
      <c r="D323" s="135"/>
    </row>
    <row r="324" ht="10.5">
      <c r="D324" s="135"/>
    </row>
    <row r="325" ht="10.5">
      <c r="D325" s="135"/>
    </row>
    <row r="326" ht="10.5">
      <c r="D326" s="135"/>
    </row>
    <row r="327" ht="10.5">
      <c r="D327" s="135"/>
    </row>
    <row r="328" ht="10.5">
      <c r="D328" s="135"/>
    </row>
    <row r="329" ht="10.5">
      <c r="D329" s="135"/>
    </row>
    <row r="330" ht="10.5">
      <c r="D330" s="135"/>
    </row>
    <row r="331" ht="10.5">
      <c r="D331" s="135"/>
    </row>
    <row r="332" ht="10.5">
      <c r="D332" s="135"/>
    </row>
    <row r="333" ht="10.5">
      <c r="D333" s="135"/>
    </row>
  </sheetData>
  <sheetProtection/>
  <autoFilter ref="A3:Q108"/>
  <mergeCells count="43">
    <mergeCell ref="A1:Q1"/>
    <mergeCell ref="F2:J2"/>
    <mergeCell ref="K2:O2"/>
    <mergeCell ref="C31:E31"/>
    <mergeCell ref="C37:E37"/>
    <mergeCell ref="C44:E44"/>
    <mergeCell ref="C60:E60"/>
    <mergeCell ref="C71:E71"/>
    <mergeCell ref="C86:E86"/>
    <mergeCell ref="C98:E98"/>
    <mergeCell ref="C100:E100"/>
    <mergeCell ref="C103:E103"/>
    <mergeCell ref="C105:E105"/>
    <mergeCell ref="B107:E107"/>
    <mergeCell ref="A108:E108"/>
    <mergeCell ref="A2:A3"/>
    <mergeCell ref="A4:A37"/>
    <mergeCell ref="A38:A44"/>
    <mergeCell ref="A45:A60"/>
    <mergeCell ref="A61:A71"/>
    <mergeCell ref="A72:A86"/>
    <mergeCell ref="A87:A98"/>
    <mergeCell ref="A99:A100"/>
    <mergeCell ref="A101:A105"/>
    <mergeCell ref="A106:A107"/>
    <mergeCell ref="B2:B3"/>
    <mergeCell ref="B4:B31"/>
    <mergeCell ref="B32:B37"/>
    <mergeCell ref="B38:B44"/>
    <mergeCell ref="B45:B60"/>
    <mergeCell ref="B61:B71"/>
    <mergeCell ref="B72:B86"/>
    <mergeCell ref="B87:B98"/>
    <mergeCell ref="B99:B100"/>
    <mergeCell ref="B101:B103"/>
    <mergeCell ref="B104:B105"/>
    <mergeCell ref="C2:C3"/>
    <mergeCell ref="D2:D3"/>
    <mergeCell ref="E2:E3"/>
    <mergeCell ref="P2:P3"/>
    <mergeCell ref="Q2:Q3"/>
    <mergeCell ref="Q32:Q36"/>
    <mergeCell ref="Q72:Q85"/>
  </mergeCells>
  <dataValidations count="1">
    <dataValidation type="list" allowBlank="1" showInputMessage="1" showErrorMessage="1" sqref="P38 P42 P70 P46:P53 P55:P59 P61:P67 P72:P85">
      <formula1>"考试,考查"</formula1>
    </dataValidation>
  </dataValidations>
  <printOptions/>
  <pageMargins left="0.39" right="0.35" top="0.51" bottom="0.24" header="0.43" footer="0.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zoomScaleSheetLayoutView="100" workbookViewId="0" topLeftCell="A1">
      <selection activeCell="B7" sqref="B7"/>
    </sheetView>
  </sheetViews>
  <sheetFormatPr defaultColWidth="9.00390625" defaultRowHeight="14.25"/>
  <cols>
    <col min="1" max="1" width="12.00390625" style="0" customWidth="1"/>
    <col min="2" max="2" width="10.375" style="0" customWidth="1"/>
    <col min="3" max="3" width="15.125" style="0" customWidth="1"/>
    <col min="4" max="5" width="7.875" style="0" customWidth="1"/>
    <col min="6" max="6" width="8.625" style="0" customWidth="1"/>
    <col min="7" max="7" width="7.875" style="101" customWidth="1"/>
    <col min="8" max="8" width="12.125" style="0" customWidth="1"/>
    <col min="9" max="9" width="7.625" style="0" customWidth="1"/>
    <col min="10" max="10" width="5.125" style="0" customWidth="1"/>
    <col min="11" max="13" width="4.625" style="0" customWidth="1"/>
    <col min="14" max="14" width="7.125" style="0" customWidth="1"/>
  </cols>
  <sheetData>
    <row r="1" spans="1:4" ht="14.25">
      <c r="A1" s="101" t="s">
        <v>217</v>
      </c>
      <c r="B1" s="101"/>
      <c r="C1" s="101"/>
      <c r="D1" s="101"/>
    </row>
    <row r="2" spans="1:14" s="100" customFormat="1" ht="24">
      <c r="A2" s="102" t="s">
        <v>1</v>
      </c>
      <c r="B2" s="102" t="s">
        <v>2</v>
      </c>
      <c r="C2" s="102" t="s">
        <v>6</v>
      </c>
      <c r="D2" s="102" t="s">
        <v>218</v>
      </c>
      <c r="E2" s="102" t="s">
        <v>219</v>
      </c>
      <c r="F2" s="102" t="s">
        <v>220</v>
      </c>
      <c r="G2" s="102" t="s">
        <v>14</v>
      </c>
      <c r="H2" s="102" t="s">
        <v>221</v>
      </c>
      <c r="I2" s="102" t="s">
        <v>222</v>
      </c>
      <c r="J2" s="102" t="s">
        <v>223</v>
      </c>
      <c r="K2" s="102" t="s">
        <v>224</v>
      </c>
      <c r="L2" s="102" t="s">
        <v>225</v>
      </c>
      <c r="M2" s="102" t="s">
        <v>226</v>
      </c>
      <c r="N2" s="102" t="s">
        <v>227</v>
      </c>
    </row>
    <row r="3" spans="1:14" ht="14.25">
      <c r="A3" s="103" t="s">
        <v>16</v>
      </c>
      <c r="B3" s="103" t="s">
        <v>17</v>
      </c>
      <c r="C3" s="104">
        <f>'填写表'!F31</f>
        <v>47.5</v>
      </c>
      <c r="D3" s="104">
        <f>'填写表'!G31</f>
        <v>34.5</v>
      </c>
      <c r="E3" s="104">
        <f>'填写表'!H31</f>
        <v>13</v>
      </c>
      <c r="F3" s="104">
        <f>'填写表'!I31</f>
        <v>0</v>
      </c>
      <c r="G3" s="104">
        <f>'填写表'!J31</f>
        <v>0</v>
      </c>
      <c r="H3" s="105">
        <f aca="true" t="shared" si="0" ref="H3:H14">100*C3/C$14</f>
        <v>26.836158192090394</v>
      </c>
      <c r="I3" s="131">
        <f>'填写表'!K31</f>
        <v>910</v>
      </c>
      <c r="J3" s="131">
        <f>'填写表'!L31</f>
        <v>498</v>
      </c>
      <c r="K3" s="131">
        <f>'填写表'!M31</f>
        <v>272</v>
      </c>
      <c r="L3" s="131">
        <f>'填写表'!N31</f>
        <v>0</v>
      </c>
      <c r="M3" s="131">
        <f>'填写表'!O31</f>
        <v>140</v>
      </c>
      <c r="N3" s="105">
        <f aca="true" t="shared" si="1" ref="N3:N14">100*I3/I$14</f>
        <v>38.59202714164546</v>
      </c>
    </row>
    <row r="4" spans="1:14" ht="14.25">
      <c r="A4" s="103" t="s">
        <v>16</v>
      </c>
      <c r="B4" s="103" t="s">
        <v>72</v>
      </c>
      <c r="C4" s="104">
        <f>'填写表'!F37</f>
        <v>8</v>
      </c>
      <c r="D4" s="104">
        <f>'填写表'!G37</f>
        <v>8</v>
      </c>
      <c r="E4" s="104">
        <f>'填写表'!H37</f>
        <v>0</v>
      </c>
      <c r="F4" s="104">
        <f>'填写表'!I37</f>
        <v>0</v>
      </c>
      <c r="G4" s="104">
        <f>'填写表'!J37</f>
        <v>0</v>
      </c>
      <c r="H4" s="105">
        <f t="shared" si="0"/>
        <v>4.519774011299435</v>
      </c>
      <c r="I4" s="131">
        <f>'填写表'!K37</f>
        <v>128</v>
      </c>
      <c r="J4" s="131">
        <f>'填写表'!L37</f>
        <v>128</v>
      </c>
      <c r="K4" s="131">
        <f>'填写表'!M37</f>
        <v>0</v>
      </c>
      <c r="L4" s="131">
        <f>'填写表'!N37</f>
        <v>0</v>
      </c>
      <c r="M4" s="131">
        <f>'填写表'!O37</f>
        <v>0</v>
      </c>
      <c r="N4" s="105">
        <f t="shared" si="1"/>
        <v>5.4283290924512295</v>
      </c>
    </row>
    <row r="5" spans="1:14" ht="14.25">
      <c r="A5" s="103" t="s">
        <v>81</v>
      </c>
      <c r="B5" s="103" t="s">
        <v>17</v>
      </c>
      <c r="C5" s="104">
        <f>'填写表'!F44</f>
        <v>12</v>
      </c>
      <c r="D5" s="104">
        <f>'填写表'!G44</f>
        <v>11.5</v>
      </c>
      <c r="E5" s="104">
        <f>'填写表'!H44</f>
        <v>0.5</v>
      </c>
      <c r="F5" s="104">
        <f>'填写表'!I44</f>
        <v>0</v>
      </c>
      <c r="G5" s="104">
        <f>'填写表'!J44</f>
        <v>0</v>
      </c>
      <c r="H5" s="105">
        <f t="shared" si="0"/>
        <v>6.779661016949152</v>
      </c>
      <c r="I5" s="131">
        <f>'填写表'!K44</f>
        <v>192</v>
      </c>
      <c r="J5" s="131">
        <f>'填写表'!L44</f>
        <v>161</v>
      </c>
      <c r="K5" s="131">
        <f>'填写表'!M44</f>
        <v>27</v>
      </c>
      <c r="L5" s="131">
        <f>'填写表'!N44</f>
        <v>0</v>
      </c>
      <c r="M5" s="131">
        <f>'填写表'!O44</f>
        <v>4</v>
      </c>
      <c r="N5" s="105">
        <f t="shared" si="1"/>
        <v>8.142493638676845</v>
      </c>
    </row>
    <row r="6" spans="1:14" ht="24">
      <c r="A6" s="103" t="s">
        <v>95</v>
      </c>
      <c r="B6" s="103" t="s">
        <v>17</v>
      </c>
      <c r="C6" s="104">
        <f>'填写表'!F60</f>
        <v>36.5</v>
      </c>
      <c r="D6" s="104">
        <f>'填写表'!G60</f>
        <v>27.5</v>
      </c>
      <c r="E6" s="104">
        <f>'填写表'!H60</f>
        <v>9</v>
      </c>
      <c r="F6" s="104">
        <f>'填写表'!I60</f>
        <v>0</v>
      </c>
      <c r="G6" s="104">
        <f>'填写表'!J60</f>
        <v>0</v>
      </c>
      <c r="H6" s="105">
        <f t="shared" si="0"/>
        <v>20.62146892655367</v>
      </c>
      <c r="I6" s="131">
        <f>'填写表'!K60</f>
        <v>584</v>
      </c>
      <c r="J6" s="131">
        <f>'填写表'!L60</f>
        <v>381</v>
      </c>
      <c r="K6" s="131">
        <f>'填写表'!M60</f>
        <v>203</v>
      </c>
      <c r="L6" s="131">
        <f>'填写表'!N60</f>
        <v>0</v>
      </c>
      <c r="M6" s="131">
        <f>'填写表'!O60</f>
        <v>0</v>
      </c>
      <c r="N6" s="105">
        <f t="shared" si="1"/>
        <v>24.766751484308735</v>
      </c>
    </row>
    <row r="7" spans="1:14" ht="14.25" customHeight="1">
      <c r="A7" s="103" t="s">
        <v>127</v>
      </c>
      <c r="B7" s="106" t="s">
        <v>128</v>
      </c>
      <c r="C7" s="104">
        <f>'填写表'!F71</f>
        <v>21</v>
      </c>
      <c r="D7" s="104">
        <f>'填写表'!G71</f>
        <v>12</v>
      </c>
      <c r="E7" s="104">
        <f>'填写表'!H71</f>
        <v>9</v>
      </c>
      <c r="F7" s="104">
        <f>'填写表'!I71</f>
        <v>0</v>
      </c>
      <c r="G7" s="104">
        <f>'填写表'!J71</f>
        <v>0</v>
      </c>
      <c r="H7" s="105">
        <f t="shared" si="0"/>
        <v>11.864406779661017</v>
      </c>
      <c r="I7" s="131">
        <f>'填写表'!K71</f>
        <v>336</v>
      </c>
      <c r="J7" s="131">
        <f>'填写表'!L71</f>
        <v>192</v>
      </c>
      <c r="K7" s="131">
        <f>'填写表'!M71</f>
        <v>144</v>
      </c>
      <c r="L7" s="131">
        <f>'填写表'!N71</f>
        <v>0</v>
      </c>
      <c r="M7" s="131">
        <f>'填写表'!O71</f>
        <v>0</v>
      </c>
      <c r="N7" s="105">
        <f t="shared" si="1"/>
        <v>14.249363867684478</v>
      </c>
    </row>
    <row r="8" spans="1:14" ht="14.25">
      <c r="A8" s="103" t="s">
        <v>149</v>
      </c>
      <c r="B8" s="103" t="s">
        <v>72</v>
      </c>
      <c r="C8" s="104">
        <f>'填写表'!F86</f>
        <v>10</v>
      </c>
      <c r="D8" s="104">
        <f>'填写表'!G86</f>
        <v>8</v>
      </c>
      <c r="E8" s="104">
        <f>'填写表'!H86</f>
        <v>2</v>
      </c>
      <c r="F8" s="104">
        <f>'填写表'!I86</f>
        <v>0</v>
      </c>
      <c r="G8" s="104">
        <f>'填写表'!J86</f>
        <v>0</v>
      </c>
      <c r="H8" s="105">
        <f t="shared" si="0"/>
        <v>5.649717514124294</v>
      </c>
      <c r="I8" s="131">
        <f>'填写表'!K86</f>
        <v>160</v>
      </c>
      <c r="J8" s="131">
        <f>'填写表'!L86</f>
        <v>128</v>
      </c>
      <c r="K8" s="131">
        <f>'填写表'!M86</f>
        <v>32</v>
      </c>
      <c r="L8" s="131">
        <f>'填写表'!N86</f>
        <v>0</v>
      </c>
      <c r="M8" s="131">
        <f>'填写表'!O86</f>
        <v>0</v>
      </c>
      <c r="N8" s="105">
        <f t="shared" si="1"/>
        <v>6.785411365564038</v>
      </c>
    </row>
    <row r="9" spans="1:14" ht="14.25">
      <c r="A9" s="103" t="s">
        <v>180</v>
      </c>
      <c r="B9" s="103" t="s">
        <v>17</v>
      </c>
      <c r="C9" s="104">
        <f>'填写表'!F98</f>
        <v>10</v>
      </c>
      <c r="D9" s="104">
        <f>'填写表'!G98</f>
        <v>0</v>
      </c>
      <c r="E9" s="104">
        <f>'填写表'!H98</f>
        <v>0</v>
      </c>
      <c r="F9" s="104">
        <f>'填写表'!I98</f>
        <v>2</v>
      </c>
      <c r="G9" s="104">
        <f>'填写表'!J98</f>
        <v>8</v>
      </c>
      <c r="H9" s="105">
        <f t="shared" si="0"/>
        <v>5.649717514124294</v>
      </c>
      <c r="I9" s="131">
        <f>'填写表'!K98</f>
        <v>48</v>
      </c>
      <c r="J9" s="131">
        <f>'填写表'!L98</f>
        <v>0</v>
      </c>
      <c r="K9" s="131">
        <f>'填写表'!M98</f>
        <v>0</v>
      </c>
      <c r="L9" s="131">
        <f>'填写表'!N98</f>
        <v>48</v>
      </c>
      <c r="M9" s="131">
        <f>'填写表'!O98</f>
        <v>0</v>
      </c>
      <c r="N9" s="105">
        <f t="shared" si="1"/>
        <v>2.035623409669211</v>
      </c>
    </row>
    <row r="10" spans="1:14" ht="14.25">
      <c r="A10" s="103" t="s">
        <v>204</v>
      </c>
      <c r="B10" s="103" t="s">
        <v>17</v>
      </c>
      <c r="C10" s="104">
        <f>'填写表'!F100</f>
        <v>0</v>
      </c>
      <c r="D10" s="104">
        <f>'填写表'!G100</f>
        <v>0</v>
      </c>
      <c r="E10" s="104">
        <f>'填写表'!H100</f>
        <v>0</v>
      </c>
      <c r="F10" s="104">
        <f>'填写表'!I100</f>
        <v>0</v>
      </c>
      <c r="G10" s="104">
        <f>'填写表'!J100</f>
        <v>0</v>
      </c>
      <c r="H10" s="105">
        <f t="shared" si="0"/>
        <v>0</v>
      </c>
      <c r="I10" s="131">
        <f>'填写表'!K100</f>
        <v>0</v>
      </c>
      <c r="J10" s="131">
        <f>'填写表'!L100</f>
        <v>0</v>
      </c>
      <c r="K10" s="131">
        <f>'填写表'!M100</f>
        <v>0</v>
      </c>
      <c r="L10" s="131">
        <f>'填写表'!N100</f>
        <v>0</v>
      </c>
      <c r="M10" s="131">
        <f>'填写表'!O100</f>
        <v>0</v>
      </c>
      <c r="N10" s="105">
        <f t="shared" si="1"/>
        <v>0</v>
      </c>
    </row>
    <row r="11" spans="1:14" ht="14.25">
      <c r="A11" s="103" t="s">
        <v>205</v>
      </c>
      <c r="B11" s="103" t="s">
        <v>17</v>
      </c>
      <c r="C11" s="104">
        <f>'填写表'!F103</f>
        <v>24</v>
      </c>
      <c r="D11" s="104">
        <f>'填写表'!G103</f>
        <v>0</v>
      </c>
      <c r="E11" s="104">
        <f>'填写表'!H103</f>
        <v>0</v>
      </c>
      <c r="F11" s="104">
        <f>'填写表'!I103</f>
        <v>0</v>
      </c>
      <c r="G11" s="104">
        <f>'填写表'!J103</f>
        <v>24</v>
      </c>
      <c r="H11" s="105">
        <f t="shared" si="0"/>
        <v>13.559322033898304</v>
      </c>
      <c r="I11" s="131">
        <f>'填写表'!K103</f>
        <v>0</v>
      </c>
      <c r="J11" s="131">
        <f>'填写表'!L103</f>
        <v>0</v>
      </c>
      <c r="K11" s="131">
        <f>'填写表'!M103</f>
        <v>0</v>
      </c>
      <c r="L11" s="131">
        <f>'填写表'!N103</f>
        <v>0</v>
      </c>
      <c r="M11" s="131">
        <f>'填写表'!O103</f>
        <v>0</v>
      </c>
      <c r="N11" s="105">
        <f t="shared" si="1"/>
        <v>0</v>
      </c>
    </row>
    <row r="12" spans="1:14" ht="14.25">
      <c r="A12" s="103" t="s">
        <v>205</v>
      </c>
      <c r="B12" s="103" t="s">
        <v>72</v>
      </c>
      <c r="C12" s="104">
        <f>'填写表'!F105</f>
        <v>0</v>
      </c>
      <c r="D12" s="104">
        <f>'填写表'!G105</f>
        <v>0</v>
      </c>
      <c r="E12" s="104">
        <f>'填写表'!H105</f>
        <v>0</v>
      </c>
      <c r="F12" s="104">
        <f>'填写表'!I105</f>
        <v>0</v>
      </c>
      <c r="G12" s="104">
        <f>'填写表'!J105</f>
        <v>0</v>
      </c>
      <c r="H12" s="105">
        <f t="shared" si="0"/>
        <v>0</v>
      </c>
      <c r="I12" s="131">
        <f>'填写表'!K105</f>
        <v>0</v>
      </c>
      <c r="J12" s="131">
        <f>'填写表'!L105</f>
        <v>0</v>
      </c>
      <c r="K12" s="131">
        <f>'填写表'!M105</f>
        <v>0</v>
      </c>
      <c r="L12" s="131">
        <f>'填写表'!N105</f>
        <v>0</v>
      </c>
      <c r="M12" s="131">
        <f>'填写表'!O105</f>
        <v>0</v>
      </c>
      <c r="N12" s="105">
        <f t="shared" si="1"/>
        <v>0</v>
      </c>
    </row>
    <row r="13" spans="1:14" ht="14.25">
      <c r="A13" s="103" t="s">
        <v>228</v>
      </c>
      <c r="B13" s="103" t="s">
        <v>17</v>
      </c>
      <c r="C13" s="104">
        <f>'填写表'!F107</f>
        <v>8</v>
      </c>
      <c r="D13" s="104">
        <f>'填写表'!G107</f>
        <v>0</v>
      </c>
      <c r="E13" s="104">
        <f>'填写表'!H107</f>
        <v>0</v>
      </c>
      <c r="F13" s="104">
        <f>'填写表'!I107</f>
        <v>0</v>
      </c>
      <c r="G13" s="104">
        <f>'填写表'!J107</f>
        <v>8</v>
      </c>
      <c r="H13" s="105">
        <f t="shared" si="0"/>
        <v>4.519774011299435</v>
      </c>
      <c r="I13" s="131">
        <f>'填写表'!K107</f>
        <v>0</v>
      </c>
      <c r="J13" s="131">
        <f>'填写表'!L107</f>
        <v>0</v>
      </c>
      <c r="K13" s="131">
        <f>'填写表'!M107</f>
        <v>0</v>
      </c>
      <c r="L13" s="131">
        <f>'填写表'!N107</f>
        <v>0</v>
      </c>
      <c r="M13" s="131">
        <f>'填写表'!O107</f>
        <v>0</v>
      </c>
      <c r="N13" s="105">
        <f t="shared" si="1"/>
        <v>0</v>
      </c>
    </row>
    <row r="14" spans="1:14" ht="14.25">
      <c r="A14" s="107" t="s">
        <v>216</v>
      </c>
      <c r="B14" s="108"/>
      <c r="C14" s="109">
        <f aca="true" t="shared" si="2" ref="C14:G14">SUM(C3:C13)</f>
        <v>177</v>
      </c>
      <c r="D14" s="110">
        <f t="shared" si="2"/>
        <v>101.5</v>
      </c>
      <c r="E14" s="110">
        <f t="shared" si="2"/>
        <v>33.5</v>
      </c>
      <c r="F14" s="110">
        <f t="shared" si="2"/>
        <v>2</v>
      </c>
      <c r="G14" s="110">
        <f t="shared" si="2"/>
        <v>40</v>
      </c>
      <c r="H14" s="105">
        <f t="shared" si="0"/>
        <v>100</v>
      </c>
      <c r="I14" s="110">
        <f aca="true" t="shared" si="3" ref="I14:M14">SUM(I3:I11)</f>
        <v>2358</v>
      </c>
      <c r="J14" s="110">
        <f t="shared" si="3"/>
        <v>1488</v>
      </c>
      <c r="K14" s="110">
        <f t="shared" si="3"/>
        <v>678</v>
      </c>
      <c r="L14" s="110">
        <f t="shared" si="3"/>
        <v>48</v>
      </c>
      <c r="M14" s="110">
        <f t="shared" si="3"/>
        <v>144</v>
      </c>
      <c r="N14" s="105">
        <f t="shared" si="1"/>
        <v>100</v>
      </c>
    </row>
    <row r="15" ht="14.25">
      <c r="N15" s="132"/>
    </row>
    <row r="17" spans="1:8" ht="14.25">
      <c r="A17" s="111" t="s">
        <v>229</v>
      </c>
      <c r="B17" s="111"/>
      <c r="C17" s="111"/>
      <c r="D17" s="111"/>
      <c r="E17" s="111"/>
      <c r="F17" s="111"/>
      <c r="G17" s="111"/>
      <c r="H17" s="111"/>
    </row>
    <row r="18" spans="1:8" ht="14.25" customHeight="1">
      <c r="A18" s="104" t="s">
        <v>230</v>
      </c>
      <c r="B18" s="107" t="s">
        <v>1</v>
      </c>
      <c r="C18" s="108"/>
      <c r="D18" s="104" t="s">
        <v>2</v>
      </c>
      <c r="E18" s="104" t="s">
        <v>6</v>
      </c>
      <c r="F18" s="104" t="s">
        <v>231</v>
      </c>
      <c r="G18" s="104" t="s">
        <v>7</v>
      </c>
      <c r="H18" s="104" t="s">
        <v>232</v>
      </c>
    </row>
    <row r="19" spans="1:8" ht="14.25" customHeight="1">
      <c r="A19" s="112" t="s">
        <v>233</v>
      </c>
      <c r="B19" s="113" t="s">
        <v>16</v>
      </c>
      <c r="C19" s="114"/>
      <c r="D19" s="115" t="s">
        <v>17</v>
      </c>
      <c r="E19" s="116">
        <f aca="true" t="shared" si="4" ref="E19:E30">C3</f>
        <v>47.5</v>
      </c>
      <c r="F19" s="117">
        <f aca="true" t="shared" si="5" ref="F19:G21">H3</f>
        <v>26.836158192090394</v>
      </c>
      <c r="G19" s="116">
        <f t="shared" si="5"/>
        <v>910</v>
      </c>
      <c r="H19" s="117">
        <f aca="true" t="shared" si="6" ref="H19:H30">N3</f>
        <v>38.59202714164546</v>
      </c>
    </row>
    <row r="20" spans="1:8" ht="14.25" customHeight="1">
      <c r="A20" s="118"/>
      <c r="B20" s="119"/>
      <c r="C20" s="120"/>
      <c r="D20" s="115" t="s">
        <v>72</v>
      </c>
      <c r="E20" s="116">
        <f t="shared" si="4"/>
        <v>8</v>
      </c>
      <c r="F20" s="117">
        <f t="shared" si="5"/>
        <v>4.519774011299435</v>
      </c>
      <c r="G20" s="116">
        <f t="shared" si="5"/>
        <v>128</v>
      </c>
      <c r="H20" s="117">
        <f t="shared" si="6"/>
        <v>5.4283290924512295</v>
      </c>
    </row>
    <row r="21" spans="1:8" ht="14.25" customHeight="1">
      <c r="A21" s="118"/>
      <c r="B21" s="121" t="s">
        <v>81</v>
      </c>
      <c r="C21" s="122"/>
      <c r="D21" s="115" t="s">
        <v>17</v>
      </c>
      <c r="E21" s="116">
        <f t="shared" si="4"/>
        <v>12</v>
      </c>
      <c r="F21" s="117">
        <f t="shared" si="5"/>
        <v>6.779661016949152</v>
      </c>
      <c r="G21" s="116">
        <f t="shared" si="5"/>
        <v>192</v>
      </c>
      <c r="H21" s="117">
        <f t="shared" si="6"/>
        <v>8.142493638676845</v>
      </c>
    </row>
    <row r="22" spans="1:8" ht="14.25" customHeight="1">
      <c r="A22" s="118"/>
      <c r="B22" s="112" t="s">
        <v>234</v>
      </c>
      <c r="C22" s="115" t="s">
        <v>95</v>
      </c>
      <c r="D22" s="115" t="s">
        <v>17</v>
      </c>
      <c r="E22" s="116">
        <f t="shared" si="4"/>
        <v>36.5</v>
      </c>
      <c r="F22" s="117">
        <f>H6</f>
        <v>20.62146892655367</v>
      </c>
      <c r="G22" s="116">
        <f>I6</f>
        <v>584</v>
      </c>
      <c r="H22" s="117">
        <f t="shared" si="6"/>
        <v>24.766751484308735</v>
      </c>
    </row>
    <row r="23" spans="1:8" ht="14.25" customHeight="1">
      <c r="A23" s="118"/>
      <c r="B23" s="118"/>
      <c r="C23" s="115" t="s">
        <v>127</v>
      </c>
      <c r="D23" s="115" t="s">
        <v>128</v>
      </c>
      <c r="E23" s="116">
        <f t="shared" si="4"/>
        <v>21</v>
      </c>
      <c r="F23" s="117">
        <f>H7</f>
        <v>11.864406779661017</v>
      </c>
      <c r="G23" s="116">
        <f>I7</f>
        <v>336</v>
      </c>
      <c r="H23" s="117">
        <f t="shared" si="6"/>
        <v>14.249363867684478</v>
      </c>
    </row>
    <row r="24" spans="1:8" ht="14.25" customHeight="1">
      <c r="A24" s="123"/>
      <c r="B24" s="123"/>
      <c r="C24" s="115" t="s">
        <v>149</v>
      </c>
      <c r="D24" s="115" t="s">
        <v>150</v>
      </c>
      <c r="E24" s="116">
        <f t="shared" si="4"/>
        <v>10</v>
      </c>
      <c r="F24" s="117">
        <f aca="true" t="shared" si="7" ref="F24:G30">H8</f>
        <v>5.649717514124294</v>
      </c>
      <c r="G24" s="116">
        <f t="shared" si="7"/>
        <v>160</v>
      </c>
      <c r="H24" s="117">
        <f t="shared" si="6"/>
        <v>6.785411365564038</v>
      </c>
    </row>
    <row r="25" spans="1:8" ht="14.25" customHeight="1">
      <c r="A25" s="112" t="s">
        <v>235</v>
      </c>
      <c r="B25" s="121" t="s">
        <v>180</v>
      </c>
      <c r="C25" s="122"/>
      <c r="D25" s="115" t="s">
        <v>17</v>
      </c>
      <c r="E25" s="116">
        <f t="shared" si="4"/>
        <v>10</v>
      </c>
      <c r="F25" s="117">
        <f t="shared" si="7"/>
        <v>5.649717514124294</v>
      </c>
      <c r="G25" s="116">
        <f t="shared" si="7"/>
        <v>48</v>
      </c>
      <c r="H25" s="117">
        <f t="shared" si="6"/>
        <v>2.035623409669211</v>
      </c>
    </row>
    <row r="26" spans="1:8" ht="14.25" customHeight="1">
      <c r="A26" s="118"/>
      <c r="B26" s="121" t="s">
        <v>204</v>
      </c>
      <c r="C26" s="122"/>
      <c r="D26" s="115" t="s">
        <v>17</v>
      </c>
      <c r="E26" s="116">
        <f t="shared" si="4"/>
        <v>0</v>
      </c>
      <c r="F26" s="117">
        <f t="shared" si="7"/>
        <v>0</v>
      </c>
      <c r="G26" s="116">
        <f t="shared" si="7"/>
        <v>0</v>
      </c>
      <c r="H26" s="117">
        <f t="shared" si="6"/>
        <v>0</v>
      </c>
    </row>
    <row r="27" spans="1:8" ht="14.25" customHeight="1">
      <c r="A27" s="118"/>
      <c r="B27" s="113" t="s">
        <v>205</v>
      </c>
      <c r="C27" s="114"/>
      <c r="D27" s="115" t="s">
        <v>17</v>
      </c>
      <c r="E27" s="116">
        <f t="shared" si="4"/>
        <v>24</v>
      </c>
      <c r="F27" s="117">
        <f t="shared" si="7"/>
        <v>13.559322033898304</v>
      </c>
      <c r="G27" s="116">
        <f t="shared" si="7"/>
        <v>0</v>
      </c>
      <c r="H27" s="117">
        <f t="shared" si="6"/>
        <v>0</v>
      </c>
    </row>
    <row r="28" spans="1:8" ht="14.25" customHeight="1">
      <c r="A28" s="118"/>
      <c r="B28" s="119"/>
      <c r="C28" s="120"/>
      <c r="D28" s="115" t="s">
        <v>72</v>
      </c>
      <c r="E28" s="116">
        <f t="shared" si="4"/>
        <v>0</v>
      </c>
      <c r="F28" s="117">
        <f t="shared" si="7"/>
        <v>0</v>
      </c>
      <c r="G28" s="116">
        <f t="shared" si="7"/>
        <v>0</v>
      </c>
      <c r="H28" s="117">
        <f t="shared" si="6"/>
        <v>0</v>
      </c>
    </row>
    <row r="29" spans="1:8" ht="14.25" customHeight="1">
      <c r="A29" s="123"/>
      <c r="B29" s="121" t="s">
        <v>228</v>
      </c>
      <c r="C29" s="122"/>
      <c r="D29" s="115" t="s">
        <v>17</v>
      </c>
      <c r="E29" s="116">
        <f t="shared" si="4"/>
        <v>8</v>
      </c>
      <c r="F29" s="117">
        <f t="shared" si="7"/>
        <v>4.519774011299435</v>
      </c>
      <c r="G29" s="116">
        <f t="shared" si="7"/>
        <v>0</v>
      </c>
      <c r="H29" s="117">
        <f t="shared" si="6"/>
        <v>0</v>
      </c>
    </row>
    <row r="30" spans="1:8" ht="14.25" customHeight="1">
      <c r="A30" s="121" t="s">
        <v>216</v>
      </c>
      <c r="B30" s="124"/>
      <c r="C30" s="124"/>
      <c r="D30" s="122"/>
      <c r="E30" s="116">
        <f t="shared" si="4"/>
        <v>177</v>
      </c>
      <c r="F30" s="117">
        <f t="shared" si="7"/>
        <v>100</v>
      </c>
      <c r="G30" s="116">
        <f t="shared" si="7"/>
        <v>2358</v>
      </c>
      <c r="H30" s="117">
        <f t="shared" si="6"/>
        <v>100</v>
      </c>
    </row>
    <row r="31" spans="1:8" ht="14.25" customHeight="1">
      <c r="A31" s="121" t="s">
        <v>236</v>
      </c>
      <c r="B31" s="124"/>
      <c r="C31" s="124"/>
      <c r="D31" s="122"/>
      <c r="E31" s="116">
        <f>SUM(E3:G8)</f>
        <v>33.5</v>
      </c>
      <c r="F31" s="117">
        <f aca="true" t="shared" si="8" ref="F31:F33">E31*100/E$30</f>
        <v>18.926553672316384</v>
      </c>
      <c r="G31" s="116"/>
      <c r="H31" s="117"/>
    </row>
    <row r="32" spans="1:8" ht="14.25" customHeight="1">
      <c r="A32" s="121" t="s">
        <v>235</v>
      </c>
      <c r="B32" s="124"/>
      <c r="C32" s="124"/>
      <c r="D32" s="122"/>
      <c r="E32" s="116">
        <f>SUM(E9:G13)</f>
        <v>42</v>
      </c>
      <c r="F32" s="117">
        <f t="shared" si="8"/>
        <v>23.728813559322035</v>
      </c>
      <c r="G32" s="116"/>
      <c r="H32" s="117"/>
    </row>
    <row r="33" spans="1:8" ht="14.25" customHeight="1">
      <c r="A33" s="125" t="s">
        <v>237</v>
      </c>
      <c r="B33" s="126"/>
      <c r="C33" s="126"/>
      <c r="D33" s="127"/>
      <c r="E33" s="116">
        <f>E14+F14+G14</f>
        <v>75.5</v>
      </c>
      <c r="F33" s="117">
        <f t="shared" si="8"/>
        <v>42.655367231638415</v>
      </c>
      <c r="G33" s="128"/>
      <c r="H33" s="128"/>
    </row>
    <row r="36" spans="1:12" ht="14.25">
      <c r="A36" s="111" t="s">
        <v>238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</row>
    <row r="37" spans="1:12" ht="15.75">
      <c r="A37" s="129" t="s">
        <v>239</v>
      </c>
      <c r="B37" s="129"/>
      <c r="C37" s="129"/>
      <c r="D37" s="129"/>
      <c r="E37" s="129"/>
      <c r="F37" s="129" t="s">
        <v>240</v>
      </c>
      <c r="G37" s="129"/>
      <c r="H37" s="129"/>
      <c r="I37" s="129"/>
      <c r="J37" s="129"/>
      <c r="K37" s="129"/>
      <c r="L37" s="129"/>
    </row>
    <row r="38" spans="1:12" ht="15.75">
      <c r="A38" s="130" t="s">
        <v>241</v>
      </c>
      <c r="B38" s="130" t="s">
        <v>242</v>
      </c>
      <c r="C38" s="130"/>
      <c r="D38" s="130"/>
      <c r="E38" s="130"/>
      <c r="F38" s="130" t="s">
        <v>241</v>
      </c>
      <c r="G38" s="130" t="s">
        <v>242</v>
      </c>
      <c r="H38" s="130"/>
      <c r="I38" s="130"/>
      <c r="J38" s="130"/>
      <c r="K38" s="130"/>
      <c r="L38" s="130"/>
    </row>
    <row r="39" spans="1:12" ht="47.25">
      <c r="A39" s="130"/>
      <c r="B39" s="130" t="s">
        <v>243</v>
      </c>
      <c r="C39" s="130" t="s">
        <v>244</v>
      </c>
      <c r="D39" s="130" t="s">
        <v>245</v>
      </c>
      <c r="E39" s="130" t="s">
        <v>246</v>
      </c>
      <c r="F39" s="130"/>
      <c r="G39" s="130" t="s">
        <v>243</v>
      </c>
      <c r="H39" s="130" t="s">
        <v>244</v>
      </c>
      <c r="I39" s="130" t="s">
        <v>247</v>
      </c>
      <c r="J39" s="130" t="s">
        <v>245</v>
      </c>
      <c r="K39" s="130" t="s">
        <v>246</v>
      </c>
      <c r="L39" s="130" t="s">
        <v>248</v>
      </c>
    </row>
    <row r="40" spans="1:12" ht="15.75">
      <c r="A40" s="130">
        <f>B40+C40</f>
        <v>2358</v>
      </c>
      <c r="B40" s="130">
        <f>SUM(I3,I5:I6,I9:I11,I13)</f>
        <v>1734</v>
      </c>
      <c r="C40" s="130">
        <f>SUM(I4,I7:I8,I12)</f>
        <v>624</v>
      </c>
      <c r="D40" s="130">
        <f>SUM(J14:L14)</f>
        <v>2214</v>
      </c>
      <c r="E40" s="130">
        <f>SUM(L3:L13)</f>
        <v>48</v>
      </c>
      <c r="F40" s="130">
        <f>G40+H40</f>
        <v>177</v>
      </c>
      <c r="G40" s="130">
        <f>SUM(C3,C5:C6,C9:C11,C13)</f>
        <v>138</v>
      </c>
      <c r="H40" s="130">
        <f>SUM(C4,C7:C8,C12)</f>
        <v>39</v>
      </c>
      <c r="I40" s="130">
        <f>SUM(G3:G13)</f>
        <v>40</v>
      </c>
      <c r="J40" s="130">
        <f>SUM(D14:F14)</f>
        <v>137</v>
      </c>
      <c r="K40" s="130">
        <f>SUM(F3:F13)</f>
        <v>2</v>
      </c>
      <c r="L40" s="130">
        <f>C13</f>
        <v>8</v>
      </c>
    </row>
  </sheetData>
  <sheetProtection/>
  <mergeCells count="24">
    <mergeCell ref="A1:D1"/>
    <mergeCell ref="A14:B14"/>
    <mergeCell ref="A17:H17"/>
    <mergeCell ref="B18:C18"/>
    <mergeCell ref="B21:C21"/>
    <mergeCell ref="B25:C25"/>
    <mergeCell ref="B26:C26"/>
    <mergeCell ref="B29:C29"/>
    <mergeCell ref="A30:D30"/>
    <mergeCell ref="A31:D31"/>
    <mergeCell ref="A32:D32"/>
    <mergeCell ref="A33:D33"/>
    <mergeCell ref="A36:L36"/>
    <mergeCell ref="A37:E37"/>
    <mergeCell ref="F37:L37"/>
    <mergeCell ref="B38:E38"/>
    <mergeCell ref="G38:L38"/>
    <mergeCell ref="A19:A24"/>
    <mergeCell ref="A25:A29"/>
    <mergeCell ref="A38:A39"/>
    <mergeCell ref="B22:B24"/>
    <mergeCell ref="F38:F39"/>
    <mergeCell ref="B27:C28"/>
    <mergeCell ref="B19:C20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03"/>
  <sheetViews>
    <sheetView tabSelected="1" zoomScale="115" zoomScaleNormal="115" zoomScaleSheetLayoutView="100" workbookViewId="0" topLeftCell="A1">
      <pane ySplit="3" topLeftCell="A63" activePane="bottomLeft" state="frozen"/>
      <selection pane="bottomLeft" activeCell="A70" sqref="A70:Q70"/>
    </sheetView>
  </sheetViews>
  <sheetFormatPr defaultColWidth="9.00390625" defaultRowHeight="14.25"/>
  <cols>
    <col min="1" max="1" width="9.125" style="5" customWidth="1"/>
    <col min="2" max="2" width="3.875" style="6" customWidth="1"/>
    <col min="3" max="3" width="3.625" style="6" customWidth="1"/>
    <col min="4" max="4" width="5.875" style="6" customWidth="1"/>
    <col min="5" max="5" width="17.125" style="7" customWidth="1"/>
    <col min="6" max="6" width="4.50390625" style="6" customWidth="1"/>
    <col min="7" max="7" width="4.625" style="6" customWidth="1"/>
    <col min="8" max="10" width="3.375" style="6" customWidth="1"/>
    <col min="11" max="13" width="4.125" style="6" customWidth="1"/>
    <col min="14" max="15" width="3.375" style="6" customWidth="1"/>
    <col min="16" max="16" width="3.625" style="6" customWidth="1"/>
    <col min="17" max="17" width="8.625" style="8" customWidth="1"/>
    <col min="18" max="16384" width="9.00390625" style="4" customWidth="1"/>
  </cols>
  <sheetData>
    <row r="1" spans="1:17" ht="14.25">
      <c r="A1" s="9" t="s">
        <v>249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10.5">
      <c r="A2" s="10" t="s">
        <v>1</v>
      </c>
      <c r="B2" s="11" t="s">
        <v>2</v>
      </c>
      <c r="C2" s="11" t="s">
        <v>3</v>
      </c>
      <c r="D2" s="12" t="s">
        <v>4</v>
      </c>
      <c r="E2" s="12" t="s">
        <v>5</v>
      </c>
      <c r="F2" s="13" t="s">
        <v>6</v>
      </c>
      <c r="G2" s="13"/>
      <c r="H2" s="13"/>
      <c r="I2" s="13"/>
      <c r="J2" s="13"/>
      <c r="K2" s="13" t="s">
        <v>7</v>
      </c>
      <c r="L2" s="13"/>
      <c r="M2" s="13"/>
      <c r="N2" s="13"/>
      <c r="O2" s="13"/>
      <c r="P2" s="11" t="s">
        <v>8</v>
      </c>
      <c r="Q2" s="67" t="s">
        <v>9</v>
      </c>
    </row>
    <row r="3" spans="1:17" s="1" customFormat="1" ht="21">
      <c r="A3" s="10"/>
      <c r="B3" s="11"/>
      <c r="C3" s="11"/>
      <c r="D3" s="14"/>
      <c r="E3" s="14"/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15</v>
      </c>
      <c r="P3" s="11"/>
      <c r="Q3" s="68"/>
    </row>
    <row r="4" spans="1:17" ht="10.5">
      <c r="A4" s="15" t="s">
        <v>16</v>
      </c>
      <c r="B4" s="16" t="s">
        <v>17</v>
      </c>
      <c r="C4" s="17">
        <v>1</v>
      </c>
      <c r="D4" s="18" t="s">
        <v>18</v>
      </c>
      <c r="E4" s="19" t="s">
        <v>19</v>
      </c>
      <c r="F4" s="20">
        <v>2.5</v>
      </c>
      <c r="G4" s="20">
        <v>2</v>
      </c>
      <c r="H4" s="20">
        <v>0.5</v>
      </c>
      <c r="I4" s="20"/>
      <c r="J4" s="20"/>
      <c r="K4" s="20">
        <v>40</v>
      </c>
      <c r="L4" s="20">
        <v>32</v>
      </c>
      <c r="M4" s="20">
        <v>8</v>
      </c>
      <c r="N4" s="20"/>
      <c r="O4" s="20"/>
      <c r="P4" s="20" t="s">
        <v>20</v>
      </c>
      <c r="Q4" s="69"/>
    </row>
    <row r="5" spans="1:17" ht="10.5">
      <c r="A5" s="21" t="s">
        <v>16</v>
      </c>
      <c r="B5" s="22" t="s">
        <v>17</v>
      </c>
      <c r="C5" s="20">
        <v>1</v>
      </c>
      <c r="D5" s="18" t="s">
        <v>21</v>
      </c>
      <c r="E5" s="19" t="s">
        <v>22</v>
      </c>
      <c r="F5" s="20"/>
      <c r="G5" s="20"/>
      <c r="H5" s="20"/>
      <c r="I5" s="20"/>
      <c r="J5" s="20"/>
      <c r="K5" s="20">
        <v>16</v>
      </c>
      <c r="L5" s="20"/>
      <c r="M5" s="20"/>
      <c r="N5" s="20"/>
      <c r="O5" s="20">
        <v>16</v>
      </c>
      <c r="P5" s="20" t="s">
        <v>20</v>
      </c>
      <c r="Q5" s="69"/>
    </row>
    <row r="6" spans="1:17" ht="10.5">
      <c r="A6" s="21" t="s">
        <v>16</v>
      </c>
      <c r="B6" s="22" t="s">
        <v>17</v>
      </c>
      <c r="C6" s="20">
        <v>1</v>
      </c>
      <c r="D6" s="18" t="s">
        <v>250</v>
      </c>
      <c r="E6" s="19" t="s">
        <v>24</v>
      </c>
      <c r="F6" s="20">
        <v>4</v>
      </c>
      <c r="G6" s="20">
        <v>3</v>
      </c>
      <c r="H6" s="20">
        <v>1</v>
      </c>
      <c r="I6" s="20"/>
      <c r="J6" s="20"/>
      <c r="K6" s="20">
        <v>64</v>
      </c>
      <c r="L6" s="20">
        <v>42</v>
      </c>
      <c r="M6" s="20">
        <v>14</v>
      </c>
      <c r="N6" s="20"/>
      <c r="O6" s="20">
        <v>8</v>
      </c>
      <c r="P6" s="20" t="s">
        <v>25</v>
      </c>
      <c r="Q6" s="69"/>
    </row>
    <row r="7" spans="1:17" ht="10.5">
      <c r="A7" s="21" t="s">
        <v>16</v>
      </c>
      <c r="B7" s="22" t="s">
        <v>17</v>
      </c>
      <c r="C7" s="20">
        <v>1</v>
      </c>
      <c r="D7" s="18" t="s">
        <v>26</v>
      </c>
      <c r="E7" s="19" t="s">
        <v>27</v>
      </c>
      <c r="F7" s="20">
        <v>1</v>
      </c>
      <c r="G7" s="20"/>
      <c r="H7" s="20">
        <v>1</v>
      </c>
      <c r="I7" s="20"/>
      <c r="J7" s="20"/>
      <c r="K7" s="20">
        <v>36</v>
      </c>
      <c r="L7" s="20"/>
      <c r="M7" s="20">
        <v>28</v>
      </c>
      <c r="N7" s="20"/>
      <c r="O7" s="20">
        <v>8</v>
      </c>
      <c r="P7" s="20" t="s">
        <v>20</v>
      </c>
      <c r="Q7" s="69"/>
    </row>
    <row r="8" spans="1:17" ht="10.5">
      <c r="A8" s="21" t="s">
        <v>16</v>
      </c>
      <c r="B8" s="22" t="s">
        <v>17</v>
      </c>
      <c r="C8" s="20">
        <v>1</v>
      </c>
      <c r="D8" s="18" t="s">
        <v>28</v>
      </c>
      <c r="E8" s="19" t="s">
        <v>29</v>
      </c>
      <c r="F8" s="20">
        <v>1.5</v>
      </c>
      <c r="G8" s="20">
        <v>1.5</v>
      </c>
      <c r="H8" s="20"/>
      <c r="I8" s="20"/>
      <c r="J8" s="20"/>
      <c r="K8" s="20">
        <v>24</v>
      </c>
      <c r="L8" s="20">
        <v>24</v>
      </c>
      <c r="M8" s="20"/>
      <c r="N8" s="20"/>
      <c r="O8" s="20"/>
      <c r="P8" s="20" t="s">
        <v>20</v>
      </c>
      <c r="Q8" s="70" t="s">
        <v>30</v>
      </c>
    </row>
    <row r="9" spans="1:17" ht="10.5">
      <c r="A9" s="21" t="s">
        <v>16</v>
      </c>
      <c r="B9" s="22" t="s">
        <v>17</v>
      </c>
      <c r="C9" s="20">
        <v>1</v>
      </c>
      <c r="D9" s="18" t="s">
        <v>31</v>
      </c>
      <c r="E9" s="19" t="s">
        <v>32</v>
      </c>
      <c r="F9" s="23">
        <v>2</v>
      </c>
      <c r="G9" s="23">
        <v>1</v>
      </c>
      <c r="H9" s="23">
        <v>1</v>
      </c>
      <c r="I9" s="23"/>
      <c r="J9" s="23"/>
      <c r="K9" s="23">
        <v>32</v>
      </c>
      <c r="L9" s="23">
        <v>16</v>
      </c>
      <c r="M9" s="23">
        <v>16</v>
      </c>
      <c r="N9" s="23"/>
      <c r="O9" s="23"/>
      <c r="P9" s="23" t="s">
        <v>20</v>
      </c>
      <c r="Q9" s="71" t="s">
        <v>33</v>
      </c>
    </row>
    <row r="10" spans="1:182" s="2" customFormat="1" ht="10.5">
      <c r="A10" s="24" t="s">
        <v>81</v>
      </c>
      <c r="B10" s="20" t="s">
        <v>17</v>
      </c>
      <c r="C10" s="20">
        <v>1</v>
      </c>
      <c r="D10" s="18" t="s">
        <v>251</v>
      </c>
      <c r="E10" s="19" t="s">
        <v>84</v>
      </c>
      <c r="F10" s="18">
        <v>2</v>
      </c>
      <c r="G10" s="19">
        <v>1.5</v>
      </c>
      <c r="H10" s="18">
        <v>0.5</v>
      </c>
      <c r="I10" s="19"/>
      <c r="J10" s="18"/>
      <c r="K10" s="19">
        <v>32</v>
      </c>
      <c r="L10" s="18">
        <v>21</v>
      </c>
      <c r="M10" s="19">
        <v>7</v>
      </c>
      <c r="N10" s="18"/>
      <c r="O10" s="19">
        <v>4</v>
      </c>
      <c r="P10" s="18" t="s">
        <v>20</v>
      </c>
      <c r="Q10" s="20"/>
      <c r="R10" s="72"/>
      <c r="S10" s="73"/>
      <c r="T10" s="72"/>
      <c r="U10" s="72"/>
      <c r="V10" s="72"/>
      <c r="W10" s="73"/>
      <c r="X10" s="72"/>
      <c r="Y10" s="72"/>
      <c r="Z10" s="72"/>
      <c r="AA10" s="73"/>
      <c r="AB10" s="72"/>
      <c r="AC10" s="72"/>
      <c r="AD10" s="72"/>
      <c r="AE10" s="73"/>
      <c r="AF10" s="72"/>
      <c r="AG10" s="72"/>
      <c r="AH10" s="72"/>
      <c r="AI10" s="73"/>
      <c r="AJ10" s="72"/>
      <c r="AK10" s="72"/>
      <c r="AL10" s="72"/>
      <c r="AM10" s="73"/>
      <c r="AN10" s="72"/>
      <c r="AO10" s="72"/>
      <c r="AP10" s="72"/>
      <c r="AQ10" s="73"/>
      <c r="AR10" s="72"/>
      <c r="AS10" s="72"/>
      <c r="AT10" s="72"/>
      <c r="AU10" s="73"/>
      <c r="AV10" s="72"/>
      <c r="AW10" s="72"/>
      <c r="AX10" s="72"/>
      <c r="AY10" s="73"/>
      <c r="AZ10" s="72"/>
      <c r="BA10" s="72"/>
      <c r="BB10" s="72"/>
      <c r="BC10" s="73"/>
      <c r="BD10" s="72"/>
      <c r="BE10" s="72"/>
      <c r="BF10" s="72"/>
      <c r="BG10" s="73"/>
      <c r="BH10" s="72"/>
      <c r="BI10" s="72"/>
      <c r="BJ10" s="72"/>
      <c r="BK10" s="73"/>
      <c r="BL10" s="72"/>
      <c r="BM10" s="72"/>
      <c r="BN10" s="72"/>
      <c r="BO10" s="73"/>
      <c r="BP10" s="72"/>
      <c r="BQ10" s="72"/>
      <c r="BR10" s="72"/>
      <c r="BS10" s="73"/>
      <c r="BT10" s="72"/>
      <c r="BU10" s="72"/>
      <c r="BV10" s="72"/>
      <c r="BW10" s="73"/>
      <c r="BX10" s="72"/>
      <c r="BY10" s="72"/>
      <c r="BZ10" s="72"/>
      <c r="CA10" s="73"/>
      <c r="CB10" s="72"/>
      <c r="CC10" s="72"/>
      <c r="CD10" s="72"/>
      <c r="CE10" s="73"/>
      <c r="CF10" s="72"/>
      <c r="CG10" s="72"/>
      <c r="CH10" s="72"/>
      <c r="CI10" s="73"/>
      <c r="CJ10" s="72"/>
      <c r="CK10" s="72"/>
      <c r="CL10" s="72"/>
      <c r="CM10" s="73"/>
      <c r="CN10" s="72"/>
      <c r="CO10" s="72"/>
      <c r="CP10" s="72"/>
      <c r="CQ10" s="73"/>
      <c r="CR10" s="72"/>
      <c r="CS10" s="72"/>
      <c r="CT10" s="72"/>
      <c r="CU10" s="73"/>
      <c r="CV10" s="72"/>
      <c r="CW10" s="72"/>
      <c r="CX10" s="72"/>
      <c r="CY10" s="73"/>
      <c r="CZ10" s="72"/>
      <c r="DA10" s="72"/>
      <c r="DB10" s="72"/>
      <c r="DC10" s="73"/>
      <c r="DD10" s="72"/>
      <c r="DE10" s="72"/>
      <c r="DF10" s="72"/>
      <c r="DG10" s="73"/>
      <c r="DH10" s="72"/>
      <c r="DI10" s="72"/>
      <c r="DJ10" s="72"/>
      <c r="DK10" s="73"/>
      <c r="DL10" s="72"/>
      <c r="DM10" s="72"/>
      <c r="DN10" s="72"/>
      <c r="DO10" s="73"/>
      <c r="DP10" s="72"/>
      <c r="DQ10" s="72"/>
      <c r="DR10" s="72"/>
      <c r="DS10" s="73"/>
      <c r="DT10" s="72"/>
      <c r="DU10" s="72"/>
      <c r="DV10" s="72"/>
      <c r="DW10" s="73"/>
      <c r="DX10" s="72"/>
      <c r="DY10" s="72"/>
      <c r="DZ10" s="72"/>
      <c r="EA10" s="73"/>
      <c r="EB10" s="72"/>
      <c r="EC10" s="72"/>
      <c r="ED10" s="72"/>
      <c r="EE10" s="73"/>
      <c r="EF10" s="72"/>
      <c r="EG10" s="72"/>
      <c r="EH10" s="72"/>
      <c r="EI10" s="73"/>
      <c r="EJ10" s="72"/>
      <c r="EK10" s="72"/>
      <c r="EL10" s="72"/>
      <c r="EM10" s="73"/>
      <c r="EN10" s="72"/>
      <c r="EO10" s="72"/>
      <c r="EP10" s="72"/>
      <c r="EQ10" s="73"/>
      <c r="ER10" s="72"/>
      <c r="ES10" s="72"/>
      <c r="ET10" s="72"/>
      <c r="EU10" s="73"/>
      <c r="EV10" s="72"/>
      <c r="EW10" s="72"/>
      <c r="EX10" s="72"/>
      <c r="EY10" s="73"/>
      <c r="EZ10" s="72"/>
      <c r="FA10" s="72"/>
      <c r="FB10" s="72"/>
      <c r="FC10" s="73"/>
      <c r="FD10" s="72"/>
      <c r="FE10" s="72"/>
      <c r="FF10" s="72"/>
      <c r="FG10" s="73"/>
      <c r="FH10" s="72"/>
      <c r="FI10" s="72"/>
      <c r="FJ10" s="72"/>
      <c r="FK10" s="73"/>
      <c r="FL10" s="72"/>
      <c r="FM10" s="72"/>
      <c r="FN10" s="72"/>
      <c r="FO10" s="73"/>
      <c r="FP10" s="72"/>
      <c r="FQ10" s="72"/>
      <c r="FR10" s="72"/>
      <c r="FS10" s="73"/>
      <c r="FT10" s="72"/>
      <c r="FU10" s="72"/>
      <c r="FV10" s="72"/>
      <c r="FW10" s="73"/>
      <c r="FX10" s="72"/>
      <c r="FY10" s="72"/>
      <c r="FZ10" s="72"/>
    </row>
    <row r="11" spans="1:182" s="2" customFormat="1" ht="10.5">
      <c r="A11" s="24" t="s">
        <v>252</v>
      </c>
      <c r="B11" s="20" t="s">
        <v>17</v>
      </c>
      <c r="C11" s="20">
        <v>1</v>
      </c>
      <c r="D11" s="18" t="s">
        <v>100</v>
      </c>
      <c r="E11" s="19" t="s">
        <v>101</v>
      </c>
      <c r="F11" s="18">
        <v>2</v>
      </c>
      <c r="G11" s="19">
        <v>2</v>
      </c>
      <c r="H11" s="18"/>
      <c r="I11" s="19"/>
      <c r="J11" s="18"/>
      <c r="K11" s="19">
        <v>32</v>
      </c>
      <c r="L11" s="18">
        <v>28</v>
      </c>
      <c r="M11" s="19">
        <v>4</v>
      </c>
      <c r="N11" s="18"/>
      <c r="O11" s="19"/>
      <c r="P11" s="18" t="s">
        <v>25</v>
      </c>
      <c r="Q11" s="20"/>
      <c r="R11" s="72"/>
      <c r="S11" s="73"/>
      <c r="T11" s="72"/>
      <c r="U11" s="72"/>
      <c r="V11" s="72"/>
      <c r="W11" s="73"/>
      <c r="X11" s="72"/>
      <c r="Y11" s="72"/>
      <c r="Z11" s="72"/>
      <c r="AA11" s="73"/>
      <c r="AB11" s="72"/>
      <c r="AC11" s="72"/>
      <c r="AD11" s="72"/>
      <c r="AE11" s="73"/>
      <c r="AF11" s="72"/>
      <c r="AG11" s="72"/>
      <c r="AH11" s="72"/>
      <c r="AI11" s="73"/>
      <c r="AJ11" s="72"/>
      <c r="AK11" s="72"/>
      <c r="AL11" s="72"/>
      <c r="AM11" s="73"/>
      <c r="AN11" s="72"/>
      <c r="AO11" s="72"/>
      <c r="AP11" s="72"/>
      <c r="AQ11" s="73"/>
      <c r="AR11" s="72"/>
      <c r="AS11" s="72"/>
      <c r="AT11" s="72"/>
      <c r="AU11" s="73"/>
      <c r="AV11" s="72"/>
      <c r="AW11" s="72"/>
      <c r="AX11" s="72"/>
      <c r="AY11" s="73"/>
      <c r="AZ11" s="72"/>
      <c r="BA11" s="72"/>
      <c r="BB11" s="72"/>
      <c r="BC11" s="73"/>
      <c r="BD11" s="72"/>
      <c r="BE11" s="72"/>
      <c r="BF11" s="72"/>
      <c r="BG11" s="73"/>
      <c r="BH11" s="72"/>
      <c r="BI11" s="72"/>
      <c r="BJ11" s="72"/>
      <c r="BK11" s="73"/>
      <c r="BL11" s="72"/>
      <c r="BM11" s="72"/>
      <c r="BN11" s="72"/>
      <c r="BO11" s="73"/>
      <c r="BP11" s="72"/>
      <c r="BQ11" s="72"/>
      <c r="BR11" s="72"/>
      <c r="BS11" s="73"/>
      <c r="BT11" s="72"/>
      <c r="BU11" s="72"/>
      <c r="BV11" s="72"/>
      <c r="BW11" s="73"/>
      <c r="BX11" s="72"/>
      <c r="BY11" s="72"/>
      <c r="BZ11" s="72"/>
      <c r="CA11" s="73"/>
      <c r="CB11" s="72"/>
      <c r="CC11" s="72"/>
      <c r="CD11" s="72"/>
      <c r="CE11" s="73"/>
      <c r="CF11" s="72"/>
      <c r="CG11" s="72"/>
      <c r="CH11" s="72"/>
      <c r="CI11" s="73"/>
      <c r="CJ11" s="72"/>
      <c r="CK11" s="72"/>
      <c r="CL11" s="72"/>
      <c r="CM11" s="73"/>
      <c r="CN11" s="72"/>
      <c r="CO11" s="72"/>
      <c r="CP11" s="72"/>
      <c r="CQ11" s="73"/>
      <c r="CR11" s="72"/>
      <c r="CS11" s="72"/>
      <c r="CT11" s="72"/>
      <c r="CU11" s="73"/>
      <c r="CV11" s="72"/>
      <c r="CW11" s="72"/>
      <c r="CX11" s="72"/>
      <c r="CY11" s="73"/>
      <c r="CZ11" s="72"/>
      <c r="DA11" s="72"/>
      <c r="DB11" s="72"/>
      <c r="DC11" s="73"/>
      <c r="DD11" s="72"/>
      <c r="DE11" s="72"/>
      <c r="DF11" s="72"/>
      <c r="DG11" s="73"/>
      <c r="DH11" s="72"/>
      <c r="DI11" s="72"/>
      <c r="DJ11" s="72"/>
      <c r="DK11" s="73"/>
      <c r="DL11" s="72"/>
      <c r="DM11" s="72"/>
      <c r="DN11" s="72"/>
      <c r="DO11" s="73"/>
      <c r="DP11" s="72"/>
      <c r="DQ11" s="72"/>
      <c r="DR11" s="72"/>
      <c r="DS11" s="73"/>
      <c r="DT11" s="72"/>
      <c r="DU11" s="72"/>
      <c r="DV11" s="72"/>
      <c r="DW11" s="73"/>
      <c r="DX11" s="72"/>
      <c r="DY11" s="72"/>
      <c r="DZ11" s="72"/>
      <c r="EA11" s="73"/>
      <c r="EB11" s="72"/>
      <c r="EC11" s="72"/>
      <c r="ED11" s="72"/>
      <c r="EE11" s="73"/>
      <c r="EF11" s="72"/>
      <c r="EG11" s="72"/>
      <c r="EH11" s="72"/>
      <c r="EI11" s="73"/>
      <c r="EJ11" s="72"/>
      <c r="EK11" s="72"/>
      <c r="EL11" s="72"/>
      <c r="EM11" s="73"/>
      <c r="EN11" s="72"/>
      <c r="EO11" s="72"/>
      <c r="EP11" s="72"/>
      <c r="EQ11" s="73"/>
      <c r="ER11" s="72"/>
      <c r="ES11" s="72"/>
      <c r="ET11" s="72"/>
      <c r="EU11" s="73"/>
      <c r="EV11" s="72"/>
      <c r="EW11" s="72"/>
      <c r="EX11" s="72"/>
      <c r="EY11" s="73"/>
      <c r="EZ11" s="72"/>
      <c r="FA11" s="72"/>
      <c r="FB11" s="72"/>
      <c r="FC11" s="73"/>
      <c r="FD11" s="72"/>
      <c r="FE11" s="72"/>
      <c r="FF11" s="72"/>
      <c r="FG11" s="73"/>
      <c r="FH11" s="72"/>
      <c r="FI11" s="72"/>
      <c r="FJ11" s="72"/>
      <c r="FK11" s="73"/>
      <c r="FL11" s="72"/>
      <c r="FM11" s="72"/>
      <c r="FN11" s="72"/>
      <c r="FO11" s="73"/>
      <c r="FP11" s="72"/>
      <c r="FQ11" s="72"/>
      <c r="FR11" s="72"/>
      <c r="FS11" s="73"/>
      <c r="FT11" s="72"/>
      <c r="FU11" s="72"/>
      <c r="FV11" s="72"/>
      <c r="FW11" s="73"/>
      <c r="FX11" s="72"/>
      <c r="FY11" s="72"/>
      <c r="FZ11" s="72"/>
    </row>
    <row r="12" spans="1:182" s="2" customFormat="1" ht="10.5">
      <c r="A12" s="24" t="s">
        <v>81</v>
      </c>
      <c r="B12" s="20" t="s">
        <v>17</v>
      </c>
      <c r="C12" s="20">
        <v>1</v>
      </c>
      <c r="D12" s="18" t="s">
        <v>85</v>
      </c>
      <c r="E12" s="19" t="s">
        <v>86</v>
      </c>
      <c r="F12" s="18">
        <v>2</v>
      </c>
      <c r="G12" s="19">
        <v>2</v>
      </c>
      <c r="H12" s="18"/>
      <c r="I12" s="19"/>
      <c r="J12" s="18"/>
      <c r="K12" s="19">
        <v>32</v>
      </c>
      <c r="L12" s="18">
        <v>28</v>
      </c>
      <c r="M12" s="19">
        <v>4</v>
      </c>
      <c r="N12" s="18"/>
      <c r="O12" s="19"/>
      <c r="P12" s="18" t="s">
        <v>20</v>
      </c>
      <c r="Q12" s="20"/>
      <c r="R12" s="72"/>
      <c r="S12" s="73"/>
      <c r="T12" s="72"/>
      <c r="U12" s="72"/>
      <c r="V12" s="72"/>
      <c r="W12" s="73"/>
      <c r="X12" s="72"/>
      <c r="Y12" s="72"/>
      <c r="Z12" s="72"/>
      <c r="AA12" s="73"/>
      <c r="AB12" s="72"/>
      <c r="AC12" s="72"/>
      <c r="AD12" s="72"/>
      <c r="AE12" s="73"/>
      <c r="AF12" s="72"/>
      <c r="AG12" s="72"/>
      <c r="AH12" s="72"/>
      <c r="AI12" s="73"/>
      <c r="AJ12" s="72"/>
      <c r="AK12" s="72"/>
      <c r="AL12" s="72"/>
      <c r="AM12" s="73"/>
      <c r="AN12" s="72"/>
      <c r="AO12" s="72"/>
      <c r="AP12" s="72"/>
      <c r="AQ12" s="73"/>
      <c r="AR12" s="72"/>
      <c r="AS12" s="72"/>
      <c r="AT12" s="72"/>
      <c r="AU12" s="73"/>
      <c r="AV12" s="72"/>
      <c r="AW12" s="72"/>
      <c r="AX12" s="72"/>
      <c r="AY12" s="73"/>
      <c r="AZ12" s="72"/>
      <c r="BA12" s="72"/>
      <c r="BB12" s="72"/>
      <c r="BC12" s="73"/>
      <c r="BD12" s="72"/>
      <c r="BE12" s="72"/>
      <c r="BF12" s="72"/>
      <c r="BG12" s="73"/>
      <c r="BH12" s="72"/>
      <c r="BI12" s="72"/>
      <c r="BJ12" s="72"/>
      <c r="BK12" s="73"/>
      <c r="BL12" s="72"/>
      <c r="BM12" s="72"/>
      <c r="BN12" s="72"/>
      <c r="BO12" s="73"/>
      <c r="BP12" s="72"/>
      <c r="BQ12" s="72"/>
      <c r="BR12" s="72"/>
      <c r="BS12" s="73"/>
      <c r="BT12" s="72"/>
      <c r="BU12" s="72"/>
      <c r="BV12" s="72"/>
      <c r="BW12" s="73"/>
      <c r="BX12" s="72"/>
      <c r="BY12" s="72"/>
      <c r="BZ12" s="72"/>
      <c r="CA12" s="73"/>
      <c r="CB12" s="72"/>
      <c r="CC12" s="72"/>
      <c r="CD12" s="72"/>
      <c r="CE12" s="73"/>
      <c r="CF12" s="72"/>
      <c r="CG12" s="72"/>
      <c r="CH12" s="72"/>
      <c r="CI12" s="73"/>
      <c r="CJ12" s="72"/>
      <c r="CK12" s="72"/>
      <c r="CL12" s="72"/>
      <c r="CM12" s="73"/>
      <c r="CN12" s="72"/>
      <c r="CO12" s="72"/>
      <c r="CP12" s="72"/>
      <c r="CQ12" s="73"/>
      <c r="CR12" s="72"/>
      <c r="CS12" s="72"/>
      <c r="CT12" s="72"/>
      <c r="CU12" s="73"/>
      <c r="CV12" s="72"/>
      <c r="CW12" s="72"/>
      <c r="CX12" s="72"/>
      <c r="CY12" s="73"/>
      <c r="CZ12" s="72"/>
      <c r="DA12" s="72"/>
      <c r="DB12" s="72"/>
      <c r="DC12" s="73"/>
      <c r="DD12" s="72"/>
      <c r="DE12" s="72"/>
      <c r="DF12" s="72"/>
      <c r="DG12" s="73"/>
      <c r="DH12" s="72"/>
      <c r="DI12" s="72"/>
      <c r="DJ12" s="72"/>
      <c r="DK12" s="73"/>
      <c r="DL12" s="72"/>
      <c r="DM12" s="72"/>
      <c r="DN12" s="72"/>
      <c r="DO12" s="73"/>
      <c r="DP12" s="72"/>
      <c r="DQ12" s="72"/>
      <c r="DR12" s="72"/>
      <c r="DS12" s="73"/>
      <c r="DT12" s="72"/>
      <c r="DU12" s="72"/>
      <c r="DV12" s="72"/>
      <c r="DW12" s="73"/>
      <c r="DX12" s="72"/>
      <c r="DY12" s="72"/>
      <c r="DZ12" s="72"/>
      <c r="EA12" s="73"/>
      <c r="EB12" s="72"/>
      <c r="EC12" s="72"/>
      <c r="ED12" s="72"/>
      <c r="EE12" s="73"/>
      <c r="EF12" s="72"/>
      <c r="EG12" s="72"/>
      <c r="EH12" s="72"/>
      <c r="EI12" s="73"/>
      <c r="EJ12" s="72"/>
      <c r="EK12" s="72"/>
      <c r="EL12" s="72"/>
      <c r="EM12" s="73"/>
      <c r="EN12" s="72"/>
      <c r="EO12" s="72"/>
      <c r="EP12" s="72"/>
      <c r="EQ12" s="73"/>
      <c r="ER12" s="72"/>
      <c r="ES12" s="72"/>
      <c r="ET12" s="72"/>
      <c r="EU12" s="73"/>
      <c r="EV12" s="72"/>
      <c r="EW12" s="72"/>
      <c r="EX12" s="72"/>
      <c r="EY12" s="73"/>
      <c r="EZ12" s="72"/>
      <c r="FA12" s="72"/>
      <c r="FB12" s="72"/>
      <c r="FC12" s="73"/>
      <c r="FD12" s="72"/>
      <c r="FE12" s="72"/>
      <c r="FF12" s="72"/>
      <c r="FG12" s="73"/>
      <c r="FH12" s="72"/>
      <c r="FI12" s="72"/>
      <c r="FJ12" s="72"/>
      <c r="FK12" s="73"/>
      <c r="FL12" s="72"/>
      <c r="FM12" s="72"/>
      <c r="FN12" s="72"/>
      <c r="FO12" s="73"/>
      <c r="FP12" s="72"/>
      <c r="FQ12" s="72"/>
      <c r="FR12" s="72"/>
      <c r="FS12" s="73"/>
      <c r="FT12" s="72"/>
      <c r="FU12" s="72"/>
      <c r="FV12" s="72"/>
      <c r="FW12" s="73"/>
      <c r="FX12" s="72"/>
      <c r="FY12" s="72"/>
      <c r="FZ12" s="72"/>
    </row>
    <row r="13" spans="1:182" s="2" customFormat="1" ht="10.5">
      <c r="A13" s="24" t="s">
        <v>81</v>
      </c>
      <c r="B13" s="20" t="s">
        <v>17</v>
      </c>
      <c r="C13" s="20">
        <v>1</v>
      </c>
      <c r="D13" s="18" t="s">
        <v>87</v>
      </c>
      <c r="E13" s="19" t="s">
        <v>88</v>
      </c>
      <c r="F13" s="18">
        <v>2</v>
      </c>
      <c r="G13" s="19">
        <v>2</v>
      </c>
      <c r="H13" s="18"/>
      <c r="I13" s="19"/>
      <c r="J13" s="18"/>
      <c r="K13" s="19">
        <v>32</v>
      </c>
      <c r="L13" s="18">
        <v>28</v>
      </c>
      <c r="M13" s="19">
        <v>4</v>
      </c>
      <c r="N13" s="18"/>
      <c r="O13" s="19"/>
      <c r="P13" s="18" t="s">
        <v>20</v>
      </c>
      <c r="Q13" s="20"/>
      <c r="R13" s="72"/>
      <c r="S13" s="73"/>
      <c r="T13" s="72"/>
      <c r="U13" s="72"/>
      <c r="V13" s="72"/>
      <c r="W13" s="73"/>
      <c r="X13" s="72"/>
      <c r="Y13" s="72"/>
      <c r="Z13" s="72"/>
      <c r="AA13" s="73"/>
      <c r="AB13" s="72"/>
      <c r="AC13" s="72"/>
      <c r="AD13" s="72"/>
      <c r="AE13" s="73"/>
      <c r="AF13" s="72"/>
      <c r="AG13" s="72"/>
      <c r="AH13" s="72"/>
      <c r="AI13" s="73"/>
      <c r="AJ13" s="72"/>
      <c r="AK13" s="72"/>
      <c r="AL13" s="72"/>
      <c r="AM13" s="73"/>
      <c r="AN13" s="72"/>
      <c r="AO13" s="72"/>
      <c r="AP13" s="72"/>
      <c r="AQ13" s="73"/>
      <c r="AR13" s="72"/>
      <c r="AS13" s="72"/>
      <c r="AT13" s="72"/>
      <c r="AU13" s="73"/>
      <c r="AV13" s="72"/>
      <c r="AW13" s="72"/>
      <c r="AX13" s="72"/>
      <c r="AY13" s="73"/>
      <c r="AZ13" s="72"/>
      <c r="BA13" s="72"/>
      <c r="BB13" s="72"/>
      <c r="BC13" s="73"/>
      <c r="BD13" s="72"/>
      <c r="BE13" s="72"/>
      <c r="BF13" s="72"/>
      <c r="BG13" s="73"/>
      <c r="BH13" s="72"/>
      <c r="BI13" s="72"/>
      <c r="BJ13" s="72"/>
      <c r="BK13" s="73"/>
      <c r="BL13" s="72"/>
      <c r="BM13" s="72"/>
      <c r="BN13" s="72"/>
      <c r="BO13" s="73"/>
      <c r="BP13" s="72"/>
      <c r="BQ13" s="72"/>
      <c r="BR13" s="72"/>
      <c r="BS13" s="73"/>
      <c r="BT13" s="72"/>
      <c r="BU13" s="72"/>
      <c r="BV13" s="72"/>
      <c r="BW13" s="73"/>
      <c r="BX13" s="72"/>
      <c r="BY13" s="72"/>
      <c r="BZ13" s="72"/>
      <c r="CA13" s="73"/>
      <c r="CB13" s="72"/>
      <c r="CC13" s="72"/>
      <c r="CD13" s="72"/>
      <c r="CE13" s="73"/>
      <c r="CF13" s="72"/>
      <c r="CG13" s="72"/>
      <c r="CH13" s="72"/>
      <c r="CI13" s="73"/>
      <c r="CJ13" s="72"/>
      <c r="CK13" s="72"/>
      <c r="CL13" s="72"/>
      <c r="CM13" s="73"/>
      <c r="CN13" s="72"/>
      <c r="CO13" s="72"/>
      <c r="CP13" s="72"/>
      <c r="CQ13" s="73"/>
      <c r="CR13" s="72"/>
      <c r="CS13" s="72"/>
      <c r="CT13" s="72"/>
      <c r="CU13" s="73"/>
      <c r="CV13" s="72"/>
      <c r="CW13" s="72"/>
      <c r="CX13" s="72"/>
      <c r="CY13" s="73"/>
      <c r="CZ13" s="72"/>
      <c r="DA13" s="72"/>
      <c r="DB13" s="72"/>
      <c r="DC13" s="73"/>
      <c r="DD13" s="72"/>
      <c r="DE13" s="72"/>
      <c r="DF13" s="72"/>
      <c r="DG13" s="73"/>
      <c r="DH13" s="72"/>
      <c r="DI13" s="72"/>
      <c r="DJ13" s="72"/>
      <c r="DK13" s="73"/>
      <c r="DL13" s="72"/>
      <c r="DM13" s="72"/>
      <c r="DN13" s="72"/>
      <c r="DO13" s="73"/>
      <c r="DP13" s="72"/>
      <c r="DQ13" s="72"/>
      <c r="DR13" s="72"/>
      <c r="DS13" s="73"/>
      <c r="DT13" s="72"/>
      <c r="DU13" s="72"/>
      <c r="DV13" s="72"/>
      <c r="DW13" s="73"/>
      <c r="DX13" s="72"/>
      <c r="DY13" s="72"/>
      <c r="DZ13" s="72"/>
      <c r="EA13" s="73"/>
      <c r="EB13" s="72"/>
      <c r="EC13" s="72"/>
      <c r="ED13" s="72"/>
      <c r="EE13" s="73"/>
      <c r="EF13" s="72"/>
      <c r="EG13" s="72"/>
      <c r="EH13" s="72"/>
      <c r="EI13" s="73"/>
      <c r="EJ13" s="72"/>
      <c r="EK13" s="72"/>
      <c r="EL13" s="72"/>
      <c r="EM13" s="73"/>
      <c r="EN13" s="72"/>
      <c r="EO13" s="72"/>
      <c r="EP13" s="72"/>
      <c r="EQ13" s="73"/>
      <c r="ER13" s="72"/>
      <c r="ES13" s="72"/>
      <c r="ET13" s="72"/>
      <c r="EU13" s="73"/>
      <c r="EV13" s="72"/>
      <c r="EW13" s="72"/>
      <c r="EX13" s="72"/>
      <c r="EY13" s="73"/>
      <c r="EZ13" s="72"/>
      <c r="FA13" s="72"/>
      <c r="FB13" s="72"/>
      <c r="FC13" s="73"/>
      <c r="FD13" s="72"/>
      <c r="FE13" s="72"/>
      <c r="FF13" s="72"/>
      <c r="FG13" s="73"/>
      <c r="FH13" s="72"/>
      <c r="FI13" s="72"/>
      <c r="FJ13" s="72"/>
      <c r="FK13" s="73"/>
      <c r="FL13" s="72"/>
      <c r="FM13" s="72"/>
      <c r="FN13" s="72"/>
      <c r="FO13" s="73"/>
      <c r="FP13" s="72"/>
      <c r="FQ13" s="72"/>
      <c r="FR13" s="72"/>
      <c r="FS13" s="73"/>
      <c r="FT13" s="72"/>
      <c r="FU13" s="72"/>
      <c r="FV13" s="72"/>
      <c r="FW13" s="73"/>
      <c r="FX13" s="72"/>
      <c r="FY13" s="72"/>
      <c r="FZ13" s="72"/>
    </row>
    <row r="14" spans="1:182" s="2" customFormat="1" ht="10.5">
      <c r="A14" s="24" t="s">
        <v>95</v>
      </c>
      <c r="B14" s="20" t="s">
        <v>17</v>
      </c>
      <c r="C14" s="20">
        <v>1</v>
      </c>
      <c r="D14" s="18" t="s">
        <v>96</v>
      </c>
      <c r="E14" s="19" t="s">
        <v>97</v>
      </c>
      <c r="F14" s="18">
        <v>0.5</v>
      </c>
      <c r="G14" s="19">
        <v>0.5</v>
      </c>
      <c r="H14" s="18"/>
      <c r="I14" s="19"/>
      <c r="J14" s="18"/>
      <c r="K14" s="19">
        <v>8</v>
      </c>
      <c r="L14" s="18">
        <v>8</v>
      </c>
      <c r="M14" s="19"/>
      <c r="N14" s="18"/>
      <c r="O14" s="19"/>
      <c r="P14" s="18" t="s">
        <v>20</v>
      </c>
      <c r="Q14" s="20"/>
      <c r="R14" s="72"/>
      <c r="S14" s="73"/>
      <c r="T14" s="72"/>
      <c r="U14" s="72"/>
      <c r="V14" s="72"/>
      <c r="W14" s="73"/>
      <c r="X14" s="72"/>
      <c r="Y14" s="72"/>
      <c r="Z14" s="72"/>
      <c r="AA14" s="73"/>
      <c r="AB14" s="72"/>
      <c r="AC14" s="72"/>
      <c r="AD14" s="72"/>
      <c r="AE14" s="73"/>
      <c r="AF14" s="72"/>
      <c r="AG14" s="72"/>
      <c r="AH14" s="72"/>
      <c r="AI14" s="73"/>
      <c r="AJ14" s="72"/>
      <c r="AK14" s="72"/>
      <c r="AL14" s="72"/>
      <c r="AM14" s="73"/>
      <c r="AN14" s="72"/>
      <c r="AO14" s="72"/>
      <c r="AP14" s="72"/>
      <c r="AQ14" s="73"/>
      <c r="AR14" s="72"/>
      <c r="AS14" s="72"/>
      <c r="AT14" s="72"/>
      <c r="AU14" s="73"/>
      <c r="AV14" s="72"/>
      <c r="AW14" s="72"/>
      <c r="AX14" s="72"/>
      <c r="AY14" s="73"/>
      <c r="AZ14" s="72"/>
      <c r="BA14" s="72"/>
      <c r="BB14" s="72"/>
      <c r="BC14" s="73"/>
      <c r="BD14" s="72"/>
      <c r="BE14" s="72"/>
      <c r="BF14" s="72"/>
      <c r="BG14" s="73"/>
      <c r="BH14" s="72"/>
      <c r="BI14" s="72"/>
      <c r="BJ14" s="72"/>
      <c r="BK14" s="73"/>
      <c r="BL14" s="72"/>
      <c r="BM14" s="72"/>
      <c r="BN14" s="72"/>
      <c r="BO14" s="73"/>
      <c r="BP14" s="72"/>
      <c r="BQ14" s="72"/>
      <c r="BR14" s="72"/>
      <c r="BS14" s="73"/>
      <c r="BT14" s="72"/>
      <c r="BU14" s="72"/>
      <c r="BV14" s="72"/>
      <c r="BW14" s="73"/>
      <c r="BX14" s="72"/>
      <c r="BY14" s="72"/>
      <c r="BZ14" s="72"/>
      <c r="CA14" s="73"/>
      <c r="CB14" s="72"/>
      <c r="CC14" s="72"/>
      <c r="CD14" s="72"/>
      <c r="CE14" s="73"/>
      <c r="CF14" s="72"/>
      <c r="CG14" s="72"/>
      <c r="CH14" s="72"/>
      <c r="CI14" s="73"/>
      <c r="CJ14" s="72"/>
      <c r="CK14" s="72"/>
      <c r="CL14" s="72"/>
      <c r="CM14" s="73"/>
      <c r="CN14" s="72"/>
      <c r="CO14" s="72"/>
      <c r="CP14" s="72"/>
      <c r="CQ14" s="73"/>
      <c r="CR14" s="72"/>
      <c r="CS14" s="72"/>
      <c r="CT14" s="72"/>
      <c r="CU14" s="73"/>
      <c r="CV14" s="72"/>
      <c r="CW14" s="72"/>
      <c r="CX14" s="72"/>
      <c r="CY14" s="73"/>
      <c r="CZ14" s="72"/>
      <c r="DA14" s="72"/>
      <c r="DB14" s="72"/>
      <c r="DC14" s="73"/>
      <c r="DD14" s="72"/>
      <c r="DE14" s="72"/>
      <c r="DF14" s="72"/>
      <c r="DG14" s="73"/>
      <c r="DH14" s="72"/>
      <c r="DI14" s="72"/>
      <c r="DJ14" s="72"/>
      <c r="DK14" s="73"/>
      <c r="DL14" s="72"/>
      <c r="DM14" s="72"/>
      <c r="DN14" s="72"/>
      <c r="DO14" s="73"/>
      <c r="DP14" s="72"/>
      <c r="DQ14" s="72"/>
      <c r="DR14" s="72"/>
      <c r="DS14" s="73"/>
      <c r="DT14" s="72"/>
      <c r="DU14" s="72"/>
      <c r="DV14" s="72"/>
      <c r="DW14" s="73"/>
      <c r="DX14" s="72"/>
      <c r="DY14" s="72"/>
      <c r="DZ14" s="72"/>
      <c r="EA14" s="73"/>
      <c r="EB14" s="72"/>
      <c r="EC14" s="72"/>
      <c r="ED14" s="72"/>
      <c r="EE14" s="73"/>
      <c r="EF14" s="72"/>
      <c r="EG14" s="72"/>
      <c r="EH14" s="72"/>
      <c r="EI14" s="73"/>
      <c r="EJ14" s="72"/>
      <c r="EK14" s="72"/>
      <c r="EL14" s="72"/>
      <c r="EM14" s="73"/>
      <c r="EN14" s="72"/>
      <c r="EO14" s="72"/>
      <c r="EP14" s="72"/>
      <c r="EQ14" s="73"/>
      <c r="ER14" s="72"/>
      <c r="ES14" s="72"/>
      <c r="ET14" s="72"/>
      <c r="EU14" s="73"/>
      <c r="EV14" s="72"/>
      <c r="EW14" s="72"/>
      <c r="EX14" s="72"/>
      <c r="EY14" s="73"/>
      <c r="EZ14" s="72"/>
      <c r="FA14" s="72"/>
      <c r="FB14" s="72"/>
      <c r="FC14" s="73"/>
      <c r="FD14" s="72"/>
      <c r="FE14" s="72"/>
      <c r="FF14" s="72"/>
      <c r="FG14" s="73"/>
      <c r="FH14" s="72"/>
      <c r="FI14" s="72"/>
      <c r="FJ14" s="72"/>
      <c r="FK14" s="73"/>
      <c r="FL14" s="72"/>
      <c r="FM14" s="72"/>
      <c r="FN14" s="72"/>
      <c r="FO14" s="73"/>
      <c r="FP14" s="72"/>
      <c r="FQ14" s="72"/>
      <c r="FR14" s="72"/>
      <c r="FS14" s="73"/>
      <c r="FT14" s="72"/>
      <c r="FU14" s="72"/>
      <c r="FV14" s="72"/>
      <c r="FW14" s="73"/>
      <c r="FX14" s="72"/>
      <c r="FY14" s="72"/>
      <c r="FZ14" s="72"/>
    </row>
    <row r="15" spans="1:182" s="2" customFormat="1" ht="10.5">
      <c r="A15" s="24" t="s">
        <v>95</v>
      </c>
      <c r="B15" s="20" t="s">
        <v>17</v>
      </c>
      <c r="C15" s="20">
        <v>1</v>
      </c>
      <c r="D15" s="18" t="s">
        <v>98</v>
      </c>
      <c r="E15" s="19" t="s">
        <v>99</v>
      </c>
      <c r="F15" s="18">
        <v>4</v>
      </c>
      <c r="G15" s="19">
        <v>4</v>
      </c>
      <c r="H15" s="18"/>
      <c r="I15" s="19"/>
      <c r="J15" s="18"/>
      <c r="K15" s="19">
        <v>64</v>
      </c>
      <c r="L15" s="18">
        <v>54</v>
      </c>
      <c r="M15" s="19">
        <v>10</v>
      </c>
      <c r="N15" s="18"/>
      <c r="O15" s="19"/>
      <c r="P15" s="18" t="s">
        <v>25</v>
      </c>
      <c r="Q15" s="20"/>
      <c r="R15" s="72"/>
      <c r="S15" s="73"/>
      <c r="T15" s="72"/>
      <c r="U15" s="72"/>
      <c r="V15" s="72"/>
      <c r="W15" s="73"/>
      <c r="X15" s="72"/>
      <c r="Y15" s="72"/>
      <c r="Z15" s="72"/>
      <c r="AA15" s="73"/>
      <c r="AB15" s="72"/>
      <c r="AC15" s="72"/>
      <c r="AD15" s="72"/>
      <c r="AE15" s="73"/>
      <c r="AF15" s="72"/>
      <c r="AG15" s="72"/>
      <c r="AH15" s="72"/>
      <c r="AI15" s="73"/>
      <c r="AJ15" s="72"/>
      <c r="AK15" s="72"/>
      <c r="AL15" s="72"/>
      <c r="AM15" s="73"/>
      <c r="AN15" s="72"/>
      <c r="AO15" s="72"/>
      <c r="AP15" s="72"/>
      <c r="AQ15" s="73"/>
      <c r="AR15" s="72"/>
      <c r="AS15" s="72"/>
      <c r="AT15" s="72"/>
      <c r="AU15" s="73"/>
      <c r="AV15" s="72"/>
      <c r="AW15" s="72"/>
      <c r="AX15" s="72"/>
      <c r="AY15" s="73"/>
      <c r="AZ15" s="72"/>
      <c r="BA15" s="72"/>
      <c r="BB15" s="72"/>
      <c r="BC15" s="73"/>
      <c r="BD15" s="72"/>
      <c r="BE15" s="72"/>
      <c r="BF15" s="72"/>
      <c r="BG15" s="73"/>
      <c r="BH15" s="72"/>
      <c r="BI15" s="72"/>
      <c r="BJ15" s="72"/>
      <c r="BK15" s="73"/>
      <c r="BL15" s="72"/>
      <c r="BM15" s="72"/>
      <c r="BN15" s="72"/>
      <c r="BO15" s="73"/>
      <c r="BP15" s="72"/>
      <c r="BQ15" s="72"/>
      <c r="BR15" s="72"/>
      <c r="BS15" s="73"/>
      <c r="BT15" s="72"/>
      <c r="BU15" s="72"/>
      <c r="BV15" s="72"/>
      <c r="BW15" s="73"/>
      <c r="BX15" s="72"/>
      <c r="BY15" s="72"/>
      <c r="BZ15" s="72"/>
      <c r="CA15" s="73"/>
      <c r="CB15" s="72"/>
      <c r="CC15" s="72"/>
      <c r="CD15" s="72"/>
      <c r="CE15" s="73"/>
      <c r="CF15" s="72"/>
      <c r="CG15" s="72"/>
      <c r="CH15" s="72"/>
      <c r="CI15" s="73"/>
      <c r="CJ15" s="72"/>
      <c r="CK15" s="72"/>
      <c r="CL15" s="72"/>
      <c r="CM15" s="73"/>
      <c r="CN15" s="72"/>
      <c r="CO15" s="72"/>
      <c r="CP15" s="72"/>
      <c r="CQ15" s="73"/>
      <c r="CR15" s="72"/>
      <c r="CS15" s="72"/>
      <c r="CT15" s="72"/>
      <c r="CU15" s="73"/>
      <c r="CV15" s="72"/>
      <c r="CW15" s="72"/>
      <c r="CX15" s="72"/>
      <c r="CY15" s="73"/>
      <c r="CZ15" s="72"/>
      <c r="DA15" s="72"/>
      <c r="DB15" s="72"/>
      <c r="DC15" s="73"/>
      <c r="DD15" s="72"/>
      <c r="DE15" s="72"/>
      <c r="DF15" s="72"/>
      <c r="DG15" s="73"/>
      <c r="DH15" s="72"/>
      <c r="DI15" s="72"/>
      <c r="DJ15" s="72"/>
      <c r="DK15" s="73"/>
      <c r="DL15" s="72"/>
      <c r="DM15" s="72"/>
      <c r="DN15" s="72"/>
      <c r="DO15" s="73"/>
      <c r="DP15" s="72"/>
      <c r="DQ15" s="72"/>
      <c r="DR15" s="72"/>
      <c r="DS15" s="73"/>
      <c r="DT15" s="72"/>
      <c r="DU15" s="72"/>
      <c r="DV15" s="72"/>
      <c r="DW15" s="73"/>
      <c r="DX15" s="72"/>
      <c r="DY15" s="72"/>
      <c r="DZ15" s="72"/>
      <c r="EA15" s="73"/>
      <c r="EB15" s="72"/>
      <c r="EC15" s="72"/>
      <c r="ED15" s="72"/>
      <c r="EE15" s="73"/>
      <c r="EF15" s="72"/>
      <c r="EG15" s="72"/>
      <c r="EH15" s="72"/>
      <c r="EI15" s="73"/>
      <c r="EJ15" s="72"/>
      <c r="EK15" s="72"/>
      <c r="EL15" s="72"/>
      <c r="EM15" s="73"/>
      <c r="EN15" s="72"/>
      <c r="EO15" s="72"/>
      <c r="EP15" s="72"/>
      <c r="EQ15" s="73"/>
      <c r="ER15" s="72"/>
      <c r="ES15" s="72"/>
      <c r="ET15" s="72"/>
      <c r="EU15" s="73"/>
      <c r="EV15" s="72"/>
      <c r="EW15" s="72"/>
      <c r="EX15" s="72"/>
      <c r="EY15" s="73"/>
      <c r="EZ15" s="72"/>
      <c r="FA15" s="72"/>
      <c r="FB15" s="72"/>
      <c r="FC15" s="73"/>
      <c r="FD15" s="72"/>
      <c r="FE15" s="72"/>
      <c r="FF15" s="72"/>
      <c r="FG15" s="73"/>
      <c r="FH15" s="72"/>
      <c r="FI15" s="72"/>
      <c r="FJ15" s="72"/>
      <c r="FK15" s="73"/>
      <c r="FL15" s="72"/>
      <c r="FM15" s="72"/>
      <c r="FN15" s="72"/>
      <c r="FO15" s="73"/>
      <c r="FP15" s="72"/>
      <c r="FQ15" s="72"/>
      <c r="FR15" s="72"/>
      <c r="FS15" s="73"/>
      <c r="FT15" s="72"/>
      <c r="FU15" s="72"/>
      <c r="FV15" s="72"/>
      <c r="FW15" s="73"/>
      <c r="FX15" s="72"/>
      <c r="FY15" s="72"/>
      <c r="FZ15" s="72"/>
    </row>
    <row r="16" spans="1:17" ht="10.5">
      <c r="A16" s="21" t="s">
        <v>180</v>
      </c>
      <c r="B16" s="22" t="s">
        <v>17</v>
      </c>
      <c r="C16" s="20">
        <v>1</v>
      </c>
      <c r="D16" s="18" t="s">
        <v>181</v>
      </c>
      <c r="E16" s="19" t="s">
        <v>182</v>
      </c>
      <c r="F16" s="20">
        <v>1</v>
      </c>
      <c r="G16" s="20"/>
      <c r="H16" s="20"/>
      <c r="I16" s="20">
        <v>1</v>
      </c>
      <c r="J16" s="20"/>
      <c r="K16" s="20">
        <v>24</v>
      </c>
      <c r="L16" s="20"/>
      <c r="M16" s="20"/>
      <c r="N16" s="20">
        <v>24</v>
      </c>
      <c r="O16" s="20"/>
      <c r="P16" s="20" t="s">
        <v>20</v>
      </c>
      <c r="Q16" s="20"/>
    </row>
    <row r="17" spans="1:17" ht="10.5">
      <c r="A17" s="21" t="s">
        <v>180</v>
      </c>
      <c r="B17" s="22" t="s">
        <v>17</v>
      </c>
      <c r="C17" s="20">
        <v>1</v>
      </c>
      <c r="D17" s="25" t="s">
        <v>183</v>
      </c>
      <c r="E17" s="19" t="s">
        <v>184</v>
      </c>
      <c r="F17" s="20">
        <v>2</v>
      </c>
      <c r="G17" s="20"/>
      <c r="H17" s="20"/>
      <c r="I17" s="20"/>
      <c r="J17" s="20">
        <v>2</v>
      </c>
      <c r="K17" s="20"/>
      <c r="L17" s="20"/>
      <c r="M17" s="20"/>
      <c r="N17" s="20"/>
      <c r="O17" s="20"/>
      <c r="P17" s="20" t="s">
        <v>20</v>
      </c>
      <c r="Q17" s="20" t="s">
        <v>185</v>
      </c>
    </row>
    <row r="18" spans="1:17" ht="10.5">
      <c r="A18" s="21" t="s">
        <v>180</v>
      </c>
      <c r="B18" s="22" t="s">
        <v>17</v>
      </c>
      <c r="C18" s="20">
        <v>1</v>
      </c>
      <c r="D18" s="25" t="s">
        <v>186</v>
      </c>
      <c r="E18" s="19" t="s">
        <v>187</v>
      </c>
      <c r="F18" s="20">
        <v>1</v>
      </c>
      <c r="G18" s="20"/>
      <c r="H18" s="20"/>
      <c r="I18" s="20"/>
      <c r="J18" s="20">
        <v>1</v>
      </c>
      <c r="K18" s="20"/>
      <c r="L18" s="20"/>
      <c r="M18" s="20"/>
      <c r="N18" s="20"/>
      <c r="O18" s="20"/>
      <c r="P18" s="20" t="s">
        <v>20</v>
      </c>
      <c r="Q18" s="20" t="s">
        <v>188</v>
      </c>
    </row>
    <row r="19" spans="1:17" ht="10.5">
      <c r="A19" s="21"/>
      <c r="B19" s="22"/>
      <c r="C19" s="20">
        <v>1</v>
      </c>
      <c r="D19" s="18" t="s">
        <v>70</v>
      </c>
      <c r="E19" s="18"/>
      <c r="F19" s="20">
        <f>SUM(F4:F18)</f>
        <v>27.5</v>
      </c>
      <c r="G19" s="20">
        <f aca="true" t="shared" si="0" ref="G19:O19">SUM(G4:G18)</f>
        <v>19.5</v>
      </c>
      <c r="H19" s="20">
        <f t="shared" si="0"/>
        <v>4</v>
      </c>
      <c r="I19" s="20">
        <f t="shared" si="0"/>
        <v>1</v>
      </c>
      <c r="J19" s="20">
        <f t="shared" si="0"/>
        <v>3</v>
      </c>
      <c r="K19" s="20">
        <f t="shared" si="0"/>
        <v>436</v>
      </c>
      <c r="L19" s="20">
        <f t="shared" si="0"/>
        <v>281</v>
      </c>
      <c r="M19" s="20">
        <f t="shared" si="0"/>
        <v>95</v>
      </c>
      <c r="N19" s="20">
        <f t="shared" si="0"/>
        <v>24</v>
      </c>
      <c r="O19" s="20">
        <f t="shared" si="0"/>
        <v>36</v>
      </c>
      <c r="P19" s="20" t="s">
        <v>71</v>
      </c>
      <c r="Q19" s="20" t="s">
        <v>71</v>
      </c>
    </row>
    <row r="20" spans="1:17" ht="10.5">
      <c r="A20" s="26" t="s">
        <v>16</v>
      </c>
      <c r="B20" s="27" t="s">
        <v>17</v>
      </c>
      <c r="C20" s="28">
        <v>2</v>
      </c>
      <c r="D20" s="29" t="s">
        <v>35</v>
      </c>
      <c r="E20" s="30" t="s">
        <v>36</v>
      </c>
      <c r="F20" s="31">
        <v>0.5</v>
      </c>
      <c r="G20" s="31">
        <v>0.5</v>
      </c>
      <c r="H20" s="31"/>
      <c r="I20" s="31"/>
      <c r="J20" s="31"/>
      <c r="K20" s="31">
        <v>8</v>
      </c>
      <c r="L20" s="31">
        <v>8</v>
      </c>
      <c r="M20" s="31"/>
      <c r="N20" s="31"/>
      <c r="O20" s="31"/>
      <c r="P20" s="31" t="s">
        <v>20</v>
      </c>
      <c r="Q20" s="31"/>
    </row>
    <row r="21" spans="1:17" ht="10.5">
      <c r="A21" s="26" t="s">
        <v>16</v>
      </c>
      <c r="B21" s="27" t="s">
        <v>17</v>
      </c>
      <c r="C21" s="28">
        <v>2</v>
      </c>
      <c r="D21" s="32" t="s">
        <v>37</v>
      </c>
      <c r="E21" s="30" t="s">
        <v>38</v>
      </c>
      <c r="F21" s="28">
        <v>1</v>
      </c>
      <c r="G21" s="28">
        <v>1</v>
      </c>
      <c r="H21" s="28"/>
      <c r="I21" s="28"/>
      <c r="J21" s="28"/>
      <c r="K21" s="28">
        <v>16</v>
      </c>
      <c r="L21" s="28">
        <v>16</v>
      </c>
      <c r="M21" s="28"/>
      <c r="N21" s="28"/>
      <c r="O21" s="28"/>
      <c r="P21" s="28" t="s">
        <v>20</v>
      </c>
      <c r="Q21" s="74" t="s">
        <v>30</v>
      </c>
    </row>
    <row r="22" spans="1:17" ht="10.5">
      <c r="A22" s="21" t="s">
        <v>16</v>
      </c>
      <c r="B22" s="22" t="s">
        <v>17</v>
      </c>
      <c r="C22" s="20">
        <v>2</v>
      </c>
      <c r="D22" s="18" t="s">
        <v>39</v>
      </c>
      <c r="E22" s="19" t="s">
        <v>40</v>
      </c>
      <c r="F22" s="20">
        <v>2.5</v>
      </c>
      <c r="G22" s="20">
        <v>2</v>
      </c>
      <c r="H22" s="20">
        <v>0.5</v>
      </c>
      <c r="I22" s="20"/>
      <c r="J22" s="20"/>
      <c r="K22" s="20">
        <v>40</v>
      </c>
      <c r="L22" s="20">
        <v>32</v>
      </c>
      <c r="M22" s="20">
        <v>8</v>
      </c>
      <c r="N22" s="20"/>
      <c r="O22" s="20"/>
      <c r="P22" s="20" t="s">
        <v>20</v>
      </c>
      <c r="Q22" s="70"/>
    </row>
    <row r="23" spans="1:17" ht="10.5">
      <c r="A23" s="21" t="s">
        <v>16</v>
      </c>
      <c r="B23" s="22" t="s">
        <v>17</v>
      </c>
      <c r="C23" s="20">
        <v>2</v>
      </c>
      <c r="D23" s="18" t="s">
        <v>21</v>
      </c>
      <c r="E23" s="19" t="s">
        <v>22</v>
      </c>
      <c r="F23" s="20"/>
      <c r="G23" s="20"/>
      <c r="H23" s="20"/>
      <c r="I23" s="20"/>
      <c r="J23" s="20"/>
      <c r="K23" s="20">
        <v>16</v>
      </c>
      <c r="L23" s="20"/>
      <c r="M23" s="20"/>
      <c r="N23" s="20"/>
      <c r="O23" s="20">
        <v>16</v>
      </c>
      <c r="P23" s="20" t="s">
        <v>20</v>
      </c>
      <c r="Q23" s="70"/>
    </row>
    <row r="24" spans="1:17" ht="10.5">
      <c r="A24" s="21" t="s">
        <v>16</v>
      </c>
      <c r="B24" s="22" t="s">
        <v>17</v>
      </c>
      <c r="C24" s="20">
        <v>2</v>
      </c>
      <c r="D24" s="18" t="s">
        <v>41</v>
      </c>
      <c r="E24" s="19" t="s">
        <v>42</v>
      </c>
      <c r="F24" s="20">
        <v>4</v>
      </c>
      <c r="G24" s="20">
        <v>3</v>
      </c>
      <c r="H24" s="20">
        <v>1</v>
      </c>
      <c r="I24" s="20"/>
      <c r="J24" s="20"/>
      <c r="K24" s="20">
        <v>64</v>
      </c>
      <c r="L24" s="20">
        <v>48</v>
      </c>
      <c r="M24" s="20">
        <v>16</v>
      </c>
      <c r="N24" s="20"/>
      <c r="O24" s="20"/>
      <c r="P24" s="20" t="s">
        <v>25</v>
      </c>
      <c r="Q24" s="69"/>
    </row>
    <row r="25" spans="1:17" ht="10.5">
      <c r="A25" s="21" t="s">
        <v>16</v>
      </c>
      <c r="B25" s="22" t="s">
        <v>17</v>
      </c>
      <c r="C25" s="20">
        <v>2</v>
      </c>
      <c r="D25" s="18" t="s">
        <v>43</v>
      </c>
      <c r="E25" s="19" t="s">
        <v>44</v>
      </c>
      <c r="F25" s="20">
        <v>1</v>
      </c>
      <c r="G25" s="20"/>
      <c r="H25" s="20">
        <v>1</v>
      </c>
      <c r="I25" s="20"/>
      <c r="J25" s="20"/>
      <c r="K25" s="20">
        <v>36</v>
      </c>
      <c r="L25" s="20"/>
      <c r="M25" s="20">
        <v>32</v>
      </c>
      <c r="N25" s="20"/>
      <c r="O25" s="20">
        <v>4</v>
      </c>
      <c r="P25" s="20" t="s">
        <v>20</v>
      </c>
      <c r="Q25" s="70"/>
    </row>
    <row r="26" spans="1:17" s="3" customFormat="1" ht="10.5">
      <c r="A26" s="21" t="s">
        <v>81</v>
      </c>
      <c r="B26" s="22" t="s">
        <v>17</v>
      </c>
      <c r="C26" s="20">
        <v>2</v>
      </c>
      <c r="D26" s="33" t="s">
        <v>89</v>
      </c>
      <c r="E26" s="22" t="s">
        <v>90</v>
      </c>
      <c r="F26" s="20">
        <v>2</v>
      </c>
      <c r="G26" s="20">
        <v>2</v>
      </c>
      <c r="H26" s="20"/>
      <c r="I26" s="20"/>
      <c r="J26" s="20"/>
      <c r="K26" s="20">
        <v>32</v>
      </c>
      <c r="L26" s="20">
        <v>28</v>
      </c>
      <c r="M26" s="20">
        <v>4</v>
      </c>
      <c r="N26" s="20"/>
      <c r="O26" s="20"/>
      <c r="P26" s="58" t="s">
        <v>25</v>
      </c>
      <c r="Q26" s="22"/>
    </row>
    <row r="27" spans="1:17" s="3" customFormat="1" ht="10.5">
      <c r="A27" s="21" t="s">
        <v>81</v>
      </c>
      <c r="B27" s="22" t="s">
        <v>17</v>
      </c>
      <c r="C27" s="20">
        <v>2</v>
      </c>
      <c r="D27" s="20" t="s">
        <v>91</v>
      </c>
      <c r="E27" s="22" t="s">
        <v>92</v>
      </c>
      <c r="F27" s="20">
        <v>2</v>
      </c>
      <c r="G27" s="20">
        <v>2</v>
      </c>
      <c r="H27" s="20"/>
      <c r="I27" s="20"/>
      <c r="J27" s="20"/>
      <c r="K27" s="20">
        <v>32</v>
      </c>
      <c r="L27" s="20">
        <v>32</v>
      </c>
      <c r="M27" s="20"/>
      <c r="N27" s="20"/>
      <c r="O27" s="20"/>
      <c r="P27" s="22" t="s">
        <v>20</v>
      </c>
      <c r="Q27" s="22"/>
    </row>
    <row r="28" spans="1:17" s="3" customFormat="1" ht="10.5">
      <c r="A28" s="21" t="s">
        <v>16</v>
      </c>
      <c r="B28" s="22" t="s">
        <v>17</v>
      </c>
      <c r="C28" s="20">
        <v>2</v>
      </c>
      <c r="D28" s="20" t="s">
        <v>45</v>
      </c>
      <c r="E28" s="22" t="s">
        <v>46</v>
      </c>
      <c r="F28" s="20">
        <v>1.5</v>
      </c>
      <c r="G28" s="20">
        <v>1.5</v>
      </c>
      <c r="H28" s="20"/>
      <c r="I28" s="20"/>
      <c r="J28" s="20"/>
      <c r="K28" s="20">
        <v>24</v>
      </c>
      <c r="L28" s="20">
        <v>24</v>
      </c>
      <c r="M28" s="20"/>
      <c r="N28" s="20"/>
      <c r="O28" s="20"/>
      <c r="P28" s="22" t="s">
        <v>20</v>
      </c>
      <c r="Q28" s="22"/>
    </row>
    <row r="29" spans="1:17" s="3" customFormat="1" ht="10.5">
      <c r="A29" s="21" t="s">
        <v>95</v>
      </c>
      <c r="B29" s="22" t="s">
        <v>17</v>
      </c>
      <c r="C29" s="20">
        <v>2</v>
      </c>
      <c r="D29" s="20" t="s">
        <v>253</v>
      </c>
      <c r="E29" s="22" t="s">
        <v>107</v>
      </c>
      <c r="F29" s="20">
        <v>2</v>
      </c>
      <c r="G29" s="20">
        <v>1</v>
      </c>
      <c r="H29" s="20">
        <v>1</v>
      </c>
      <c r="I29" s="20"/>
      <c r="J29" s="20"/>
      <c r="K29" s="20">
        <v>32</v>
      </c>
      <c r="L29" s="20">
        <v>16</v>
      </c>
      <c r="M29" s="20">
        <v>16</v>
      </c>
      <c r="N29" s="20"/>
      <c r="O29" s="20"/>
      <c r="P29" s="22" t="s">
        <v>20</v>
      </c>
      <c r="Q29" s="22"/>
    </row>
    <row r="30" spans="1:17" s="3" customFormat="1" ht="10.5">
      <c r="A30" s="21" t="s">
        <v>95</v>
      </c>
      <c r="B30" s="22" t="s">
        <v>17</v>
      </c>
      <c r="C30" s="20">
        <v>2</v>
      </c>
      <c r="D30" s="25" t="s">
        <v>104</v>
      </c>
      <c r="E30" s="22" t="s">
        <v>105</v>
      </c>
      <c r="F30" s="20">
        <v>3</v>
      </c>
      <c r="G30" s="20">
        <v>3</v>
      </c>
      <c r="H30" s="20"/>
      <c r="I30" s="20"/>
      <c r="J30" s="20"/>
      <c r="K30" s="20">
        <v>48</v>
      </c>
      <c r="L30" s="20">
        <v>30</v>
      </c>
      <c r="M30" s="20">
        <v>18</v>
      </c>
      <c r="N30" s="20"/>
      <c r="O30" s="20"/>
      <c r="P30" s="22" t="s">
        <v>20</v>
      </c>
      <c r="Q30" s="22"/>
    </row>
    <row r="31" spans="1:17" s="3" customFormat="1" ht="10.5">
      <c r="A31" s="21" t="s">
        <v>95</v>
      </c>
      <c r="B31" s="22" t="s">
        <v>17</v>
      </c>
      <c r="C31" s="20">
        <v>2</v>
      </c>
      <c r="D31" s="20" t="s">
        <v>102</v>
      </c>
      <c r="E31" s="22" t="s">
        <v>254</v>
      </c>
      <c r="F31" s="34">
        <v>4</v>
      </c>
      <c r="G31" s="34">
        <v>4</v>
      </c>
      <c r="H31" s="34"/>
      <c r="I31" s="34"/>
      <c r="J31" s="34"/>
      <c r="K31" s="34">
        <v>64</v>
      </c>
      <c r="L31" s="34">
        <v>54</v>
      </c>
      <c r="M31" s="34">
        <v>10</v>
      </c>
      <c r="N31" s="34"/>
      <c r="O31" s="34"/>
      <c r="P31" s="59" t="s">
        <v>25</v>
      </c>
      <c r="Q31" s="22"/>
    </row>
    <row r="32" spans="1:17" ht="10.5">
      <c r="A32" s="21" t="s">
        <v>180</v>
      </c>
      <c r="B32" s="22" t="s">
        <v>17</v>
      </c>
      <c r="C32" s="20">
        <v>2</v>
      </c>
      <c r="D32" s="25" t="s">
        <v>189</v>
      </c>
      <c r="E32" s="35" t="s">
        <v>190</v>
      </c>
      <c r="F32" s="20">
        <v>1</v>
      </c>
      <c r="G32" s="20"/>
      <c r="H32" s="20"/>
      <c r="I32" s="20">
        <v>1</v>
      </c>
      <c r="J32" s="20"/>
      <c r="K32" s="20">
        <v>24</v>
      </c>
      <c r="L32" s="20"/>
      <c r="M32" s="20"/>
      <c r="N32" s="20">
        <v>24</v>
      </c>
      <c r="O32" s="20"/>
      <c r="P32" s="20" t="s">
        <v>20</v>
      </c>
      <c r="Q32" s="69"/>
    </row>
    <row r="33" spans="1:17" ht="31.5">
      <c r="A33" s="21" t="s">
        <v>180</v>
      </c>
      <c r="B33" s="22" t="s">
        <v>17</v>
      </c>
      <c r="C33" s="20" t="s">
        <v>191</v>
      </c>
      <c r="D33" s="18" t="s">
        <v>192</v>
      </c>
      <c r="E33" s="36" t="s">
        <v>193</v>
      </c>
      <c r="F33" s="20">
        <v>1</v>
      </c>
      <c r="G33" s="20"/>
      <c r="H33" s="20"/>
      <c r="I33" s="20"/>
      <c r="J33" s="20">
        <v>1</v>
      </c>
      <c r="K33" s="20"/>
      <c r="L33" s="20"/>
      <c r="M33" s="20"/>
      <c r="N33" s="20"/>
      <c r="O33" s="20"/>
      <c r="P33" s="20" t="s">
        <v>20</v>
      </c>
      <c r="Q33" s="19" t="s">
        <v>194</v>
      </c>
    </row>
    <row r="34" spans="1:17" ht="10.5">
      <c r="A34" s="15" t="s">
        <v>180</v>
      </c>
      <c r="B34" s="16" t="s">
        <v>17</v>
      </c>
      <c r="C34" s="17" t="s">
        <v>191</v>
      </c>
      <c r="D34" s="18"/>
      <c r="E34" s="19" t="s">
        <v>195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 t="s">
        <v>20</v>
      </c>
      <c r="Q34" s="19" t="s">
        <v>185</v>
      </c>
    </row>
    <row r="35" spans="1:17" ht="10.5">
      <c r="A35" s="15"/>
      <c r="B35" s="37"/>
      <c r="C35" s="17">
        <v>2</v>
      </c>
      <c r="D35" s="38" t="s">
        <v>70</v>
      </c>
      <c r="E35" s="39"/>
      <c r="F35" s="20">
        <f aca="true" t="shared" si="1" ref="F35:O35">SUM(F20:F34)</f>
        <v>25.5</v>
      </c>
      <c r="G35" s="20">
        <f t="shared" si="1"/>
        <v>20</v>
      </c>
      <c r="H35" s="20">
        <f t="shared" si="1"/>
        <v>3.5</v>
      </c>
      <c r="I35" s="20">
        <f t="shared" si="1"/>
        <v>1</v>
      </c>
      <c r="J35" s="20">
        <f t="shared" si="1"/>
        <v>1</v>
      </c>
      <c r="K35" s="20">
        <f t="shared" si="1"/>
        <v>436</v>
      </c>
      <c r="L35" s="20">
        <f t="shared" si="1"/>
        <v>288</v>
      </c>
      <c r="M35" s="20">
        <f t="shared" si="1"/>
        <v>104</v>
      </c>
      <c r="N35" s="20">
        <f t="shared" si="1"/>
        <v>24</v>
      </c>
      <c r="O35" s="20">
        <f t="shared" si="1"/>
        <v>20</v>
      </c>
      <c r="P35" s="20" t="s">
        <v>71</v>
      </c>
      <c r="Q35" s="20" t="s">
        <v>71</v>
      </c>
    </row>
    <row r="36" spans="1:17" ht="10.5">
      <c r="A36" s="15" t="s">
        <v>16</v>
      </c>
      <c r="B36" s="37" t="s">
        <v>17</v>
      </c>
      <c r="C36" s="17">
        <v>3</v>
      </c>
      <c r="D36" s="40" t="s">
        <v>48</v>
      </c>
      <c r="E36" s="41" t="s">
        <v>49</v>
      </c>
      <c r="F36" s="20">
        <v>2</v>
      </c>
      <c r="G36" s="20">
        <v>2</v>
      </c>
      <c r="H36" s="20"/>
      <c r="I36" s="20"/>
      <c r="J36" s="20"/>
      <c r="K36" s="20">
        <v>32</v>
      </c>
      <c r="L36" s="20">
        <v>32</v>
      </c>
      <c r="M36" s="20"/>
      <c r="N36" s="20"/>
      <c r="O36" s="20"/>
      <c r="P36" s="20" t="s">
        <v>20</v>
      </c>
      <c r="Q36" s="70" t="s">
        <v>30</v>
      </c>
    </row>
    <row r="37" spans="1:17" ht="10.5">
      <c r="A37" s="15" t="s">
        <v>16</v>
      </c>
      <c r="B37" s="16" t="s">
        <v>17</v>
      </c>
      <c r="C37" s="17">
        <v>3</v>
      </c>
      <c r="D37" s="18" t="s">
        <v>50</v>
      </c>
      <c r="E37" s="19" t="s">
        <v>51</v>
      </c>
      <c r="F37" s="20">
        <v>2</v>
      </c>
      <c r="G37" s="20">
        <v>1.5</v>
      </c>
      <c r="H37" s="20">
        <v>0.5</v>
      </c>
      <c r="I37" s="20"/>
      <c r="J37" s="20"/>
      <c r="K37" s="20">
        <v>32</v>
      </c>
      <c r="L37" s="20">
        <v>24</v>
      </c>
      <c r="M37" s="20">
        <v>8</v>
      </c>
      <c r="N37" s="20"/>
      <c r="O37" s="20"/>
      <c r="P37" s="20" t="s">
        <v>20</v>
      </c>
      <c r="Q37" s="70"/>
    </row>
    <row r="38" spans="1:17" ht="10.5">
      <c r="A38" s="21" t="s">
        <v>16</v>
      </c>
      <c r="B38" s="22" t="s">
        <v>17</v>
      </c>
      <c r="C38" s="20">
        <v>3</v>
      </c>
      <c r="D38" s="18" t="s">
        <v>21</v>
      </c>
      <c r="E38" s="19" t="s">
        <v>22</v>
      </c>
      <c r="F38" s="20"/>
      <c r="G38" s="20"/>
      <c r="H38" s="20"/>
      <c r="I38" s="20"/>
      <c r="J38" s="20"/>
      <c r="K38" s="20">
        <v>16</v>
      </c>
      <c r="L38" s="20"/>
      <c r="M38" s="20"/>
      <c r="N38" s="20"/>
      <c r="O38" s="20">
        <v>16</v>
      </c>
      <c r="P38" s="20" t="s">
        <v>20</v>
      </c>
      <c r="Q38" s="70"/>
    </row>
    <row r="39" spans="1:17" ht="10.5">
      <c r="A39" s="21" t="s">
        <v>16</v>
      </c>
      <c r="B39" s="22" t="s">
        <v>17</v>
      </c>
      <c r="C39" s="20">
        <v>3</v>
      </c>
      <c r="D39" s="18" t="s">
        <v>52</v>
      </c>
      <c r="E39" s="19" t="s">
        <v>53</v>
      </c>
      <c r="F39" s="20">
        <v>4</v>
      </c>
      <c r="G39" s="20">
        <v>3</v>
      </c>
      <c r="H39" s="20">
        <v>1</v>
      </c>
      <c r="I39" s="20"/>
      <c r="J39" s="20"/>
      <c r="K39" s="20">
        <v>64</v>
      </c>
      <c r="L39" s="20">
        <v>48</v>
      </c>
      <c r="M39" s="20">
        <v>16</v>
      </c>
      <c r="N39" s="20"/>
      <c r="O39" s="20"/>
      <c r="P39" s="20" t="s">
        <v>25</v>
      </c>
      <c r="Q39" s="69"/>
    </row>
    <row r="40" spans="1:17" ht="10.5">
      <c r="A40" s="21" t="s">
        <v>16</v>
      </c>
      <c r="B40" s="22" t="s">
        <v>17</v>
      </c>
      <c r="C40" s="20">
        <v>3</v>
      </c>
      <c r="D40" s="18" t="s">
        <v>54</v>
      </c>
      <c r="E40" s="19" t="s">
        <v>55</v>
      </c>
      <c r="F40" s="20">
        <v>1</v>
      </c>
      <c r="G40" s="20"/>
      <c r="H40" s="20">
        <v>1</v>
      </c>
      <c r="I40" s="20"/>
      <c r="J40" s="20"/>
      <c r="K40" s="20">
        <v>36</v>
      </c>
      <c r="L40" s="20"/>
      <c r="M40" s="20">
        <v>32</v>
      </c>
      <c r="N40" s="20"/>
      <c r="O40" s="20">
        <v>4</v>
      </c>
      <c r="P40" s="20" t="s">
        <v>20</v>
      </c>
      <c r="Q40" s="70"/>
    </row>
    <row r="41" spans="1:17" ht="14.25">
      <c r="A41" s="42" t="s">
        <v>16</v>
      </c>
      <c r="B41" s="42" t="s">
        <v>72</v>
      </c>
      <c r="C41" s="43">
        <v>3</v>
      </c>
      <c r="D41" s="44"/>
      <c r="E41" s="45" t="s">
        <v>73</v>
      </c>
      <c r="F41" s="46">
        <v>2</v>
      </c>
      <c r="G41" s="46">
        <v>2</v>
      </c>
      <c r="H41" s="46"/>
      <c r="I41" s="46"/>
      <c r="J41" s="60"/>
      <c r="K41" s="46">
        <v>32</v>
      </c>
      <c r="L41" s="46">
        <v>32</v>
      </c>
      <c r="M41" s="46"/>
      <c r="N41" s="61"/>
      <c r="O41" s="62"/>
      <c r="P41" s="61" t="s">
        <v>20</v>
      </c>
      <c r="Q41" s="75"/>
    </row>
    <row r="42" spans="1:17" ht="14.25">
      <c r="A42" s="42" t="s">
        <v>16</v>
      </c>
      <c r="B42" s="42" t="s">
        <v>72</v>
      </c>
      <c r="C42" s="43">
        <v>3</v>
      </c>
      <c r="D42" s="44"/>
      <c r="E42" s="45" t="s">
        <v>75</v>
      </c>
      <c r="F42" s="46">
        <v>2</v>
      </c>
      <c r="G42" s="46">
        <v>2</v>
      </c>
      <c r="H42" s="46"/>
      <c r="I42" s="46"/>
      <c r="J42" s="60"/>
      <c r="K42" s="46">
        <v>32</v>
      </c>
      <c r="L42" s="46">
        <v>32</v>
      </c>
      <c r="M42" s="46"/>
      <c r="N42" s="61"/>
      <c r="O42" s="62"/>
      <c r="P42" s="61" t="s">
        <v>20</v>
      </c>
      <c r="Q42" s="75"/>
    </row>
    <row r="43" spans="1:17" s="3" customFormat="1" ht="10.5">
      <c r="A43" s="21" t="s">
        <v>81</v>
      </c>
      <c r="B43" s="22" t="s">
        <v>17</v>
      </c>
      <c r="C43" s="20">
        <v>3</v>
      </c>
      <c r="D43" s="20" t="s">
        <v>93</v>
      </c>
      <c r="E43" s="19" t="s">
        <v>94</v>
      </c>
      <c r="F43" s="20">
        <v>2</v>
      </c>
      <c r="G43" s="20">
        <v>2</v>
      </c>
      <c r="H43" s="20"/>
      <c r="I43" s="20"/>
      <c r="J43" s="20"/>
      <c r="K43" s="20">
        <v>32</v>
      </c>
      <c r="L43" s="20">
        <v>32</v>
      </c>
      <c r="M43" s="20"/>
      <c r="N43" s="20"/>
      <c r="O43" s="20"/>
      <c r="P43" s="22" t="s">
        <v>20</v>
      </c>
      <c r="Q43" s="22"/>
    </row>
    <row r="44" spans="1:17" s="3" customFormat="1" ht="10.5">
      <c r="A44" s="21" t="s">
        <v>252</v>
      </c>
      <c r="B44" s="22" t="s">
        <v>17</v>
      </c>
      <c r="C44" s="20">
        <v>3</v>
      </c>
      <c r="D44" s="47" t="s">
        <v>112</v>
      </c>
      <c r="E44" s="19" t="s">
        <v>113</v>
      </c>
      <c r="F44" s="48">
        <v>3</v>
      </c>
      <c r="G44" s="48">
        <v>3</v>
      </c>
      <c r="H44" s="48"/>
      <c r="I44" s="48"/>
      <c r="J44" s="48"/>
      <c r="K44" s="48">
        <v>48</v>
      </c>
      <c r="L44" s="48">
        <v>39</v>
      </c>
      <c r="M44" s="48">
        <v>9</v>
      </c>
      <c r="N44" s="48"/>
      <c r="O44" s="48"/>
      <c r="P44" s="22" t="s">
        <v>25</v>
      </c>
      <c r="Q44" s="22"/>
    </row>
    <row r="45" spans="1:17" s="3" customFormat="1" ht="10.5">
      <c r="A45" s="21" t="s">
        <v>127</v>
      </c>
      <c r="B45" s="49" t="s">
        <v>128</v>
      </c>
      <c r="C45" s="20">
        <v>3</v>
      </c>
      <c r="D45" s="19" t="s">
        <v>129</v>
      </c>
      <c r="E45" s="19" t="s">
        <v>130</v>
      </c>
      <c r="F45" s="20">
        <v>2</v>
      </c>
      <c r="G45" s="20">
        <v>1</v>
      </c>
      <c r="H45" s="20">
        <v>1</v>
      </c>
      <c r="I45" s="20"/>
      <c r="J45" s="20"/>
      <c r="K45" s="20">
        <v>32</v>
      </c>
      <c r="L45" s="20">
        <v>16</v>
      </c>
      <c r="M45" s="20">
        <v>16</v>
      </c>
      <c r="N45" s="20"/>
      <c r="O45" s="20"/>
      <c r="P45" s="22" t="s">
        <v>20</v>
      </c>
      <c r="Q45" s="22"/>
    </row>
    <row r="46" spans="1:17" s="3" customFormat="1" ht="10.5">
      <c r="A46" s="21" t="s">
        <v>95</v>
      </c>
      <c r="B46" s="22" t="s">
        <v>17</v>
      </c>
      <c r="C46" s="20">
        <v>3</v>
      </c>
      <c r="D46" s="20" t="s">
        <v>108</v>
      </c>
      <c r="E46" s="19" t="s">
        <v>109</v>
      </c>
      <c r="F46" s="48">
        <v>2</v>
      </c>
      <c r="G46" s="48">
        <v>1</v>
      </c>
      <c r="H46" s="48">
        <v>1</v>
      </c>
      <c r="I46" s="48"/>
      <c r="J46" s="48"/>
      <c r="K46" s="48">
        <v>32</v>
      </c>
      <c r="L46" s="48">
        <v>16</v>
      </c>
      <c r="M46" s="48">
        <v>16</v>
      </c>
      <c r="N46" s="48"/>
      <c r="O46" s="48"/>
      <c r="P46" s="22" t="s">
        <v>25</v>
      </c>
      <c r="Q46" s="22"/>
    </row>
    <row r="47" spans="1:17" s="3" customFormat="1" ht="10.5">
      <c r="A47" s="21" t="s">
        <v>95</v>
      </c>
      <c r="B47" s="22" t="s">
        <v>17</v>
      </c>
      <c r="C47" s="20">
        <v>3</v>
      </c>
      <c r="D47" s="47" t="s">
        <v>110</v>
      </c>
      <c r="E47" s="19" t="s">
        <v>111</v>
      </c>
      <c r="F47" s="20">
        <v>3</v>
      </c>
      <c r="G47" s="20">
        <v>1</v>
      </c>
      <c r="H47" s="20">
        <v>2</v>
      </c>
      <c r="I47" s="20"/>
      <c r="J47" s="20"/>
      <c r="K47" s="63">
        <v>48</v>
      </c>
      <c r="L47" s="20">
        <v>18</v>
      </c>
      <c r="M47" s="20">
        <v>30</v>
      </c>
      <c r="N47" s="20"/>
      <c r="O47" s="20"/>
      <c r="P47" s="22" t="s">
        <v>20</v>
      </c>
      <c r="Q47" s="22"/>
    </row>
    <row r="48" spans="1:17" ht="21">
      <c r="A48" s="21" t="s">
        <v>180</v>
      </c>
      <c r="B48" s="22" t="s">
        <v>17</v>
      </c>
      <c r="C48" s="20">
        <v>3</v>
      </c>
      <c r="D48" s="18" t="s">
        <v>196</v>
      </c>
      <c r="E48" s="19" t="s">
        <v>197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 t="s">
        <v>20</v>
      </c>
      <c r="Q48" s="19" t="s">
        <v>198</v>
      </c>
    </row>
    <row r="49" spans="1:17" ht="10.5">
      <c r="A49" s="21"/>
      <c r="B49" s="22"/>
      <c r="C49" s="20">
        <v>3</v>
      </c>
      <c r="D49" s="18" t="s">
        <v>70</v>
      </c>
      <c r="E49" s="18"/>
      <c r="F49" s="20">
        <f>SUM(F36:F48)-F41-F42</f>
        <v>21</v>
      </c>
      <c r="G49" s="20">
        <f aca="true" t="shared" si="2" ref="G49:O49">SUM(G36:G48)-G41-G42</f>
        <v>14.5</v>
      </c>
      <c r="H49" s="20">
        <f t="shared" si="2"/>
        <v>6.5</v>
      </c>
      <c r="I49" s="20">
        <f t="shared" si="2"/>
        <v>0</v>
      </c>
      <c r="J49" s="20">
        <f t="shared" si="2"/>
        <v>0</v>
      </c>
      <c r="K49" s="20">
        <f t="shared" si="2"/>
        <v>372</v>
      </c>
      <c r="L49" s="20">
        <f t="shared" si="2"/>
        <v>225</v>
      </c>
      <c r="M49" s="20">
        <f t="shared" si="2"/>
        <v>127</v>
      </c>
      <c r="N49" s="20">
        <f t="shared" si="2"/>
        <v>0</v>
      </c>
      <c r="O49" s="20">
        <f t="shared" si="2"/>
        <v>20</v>
      </c>
      <c r="P49" s="20" t="s">
        <v>71</v>
      </c>
      <c r="Q49" s="20" t="s">
        <v>71</v>
      </c>
    </row>
    <row r="50" spans="1:17" ht="10.5">
      <c r="A50" s="21" t="s">
        <v>16</v>
      </c>
      <c r="B50" s="22" t="s">
        <v>17</v>
      </c>
      <c r="C50" s="18" t="s">
        <v>60</v>
      </c>
      <c r="D50" s="50" t="s">
        <v>61</v>
      </c>
      <c r="E50" s="19" t="s">
        <v>62</v>
      </c>
      <c r="F50" s="20">
        <v>2</v>
      </c>
      <c r="G50" s="20">
        <v>1</v>
      </c>
      <c r="H50" s="20">
        <v>1</v>
      </c>
      <c r="I50" s="20"/>
      <c r="J50" s="20"/>
      <c r="K50" s="20">
        <v>32</v>
      </c>
      <c r="L50" s="20">
        <v>16</v>
      </c>
      <c r="M50" s="20">
        <v>16</v>
      </c>
      <c r="N50" s="20"/>
      <c r="O50" s="20"/>
      <c r="P50" s="20" t="s">
        <v>20</v>
      </c>
      <c r="Q50" s="69"/>
    </row>
    <row r="51" spans="1:17" ht="21">
      <c r="A51" s="51" t="s">
        <v>16</v>
      </c>
      <c r="B51" s="51" t="s">
        <v>17</v>
      </c>
      <c r="C51" s="52">
        <v>4</v>
      </c>
      <c r="D51" s="40" t="s">
        <v>56</v>
      </c>
      <c r="E51" s="53" t="s">
        <v>57</v>
      </c>
      <c r="F51" s="40">
        <v>5</v>
      </c>
      <c r="G51" s="40">
        <v>4</v>
      </c>
      <c r="H51" s="40">
        <v>1</v>
      </c>
      <c r="I51" s="40"/>
      <c r="J51" s="40"/>
      <c r="K51" s="40">
        <v>80</v>
      </c>
      <c r="L51" s="40">
        <v>48</v>
      </c>
      <c r="M51" s="40">
        <v>16</v>
      </c>
      <c r="N51" s="40"/>
      <c r="O51" s="40">
        <v>16</v>
      </c>
      <c r="P51" s="64" t="s">
        <v>20</v>
      </c>
      <c r="Q51" s="70"/>
    </row>
    <row r="52" spans="1:17" ht="10.5">
      <c r="A52" s="21" t="s">
        <v>16</v>
      </c>
      <c r="B52" s="22" t="s">
        <v>17</v>
      </c>
      <c r="C52" s="20">
        <v>4</v>
      </c>
      <c r="D52" s="18" t="s">
        <v>21</v>
      </c>
      <c r="E52" s="19" t="s">
        <v>22</v>
      </c>
      <c r="F52" s="20"/>
      <c r="G52" s="20"/>
      <c r="H52" s="20"/>
      <c r="I52" s="20"/>
      <c r="J52" s="20"/>
      <c r="K52" s="20">
        <v>16</v>
      </c>
      <c r="L52" s="20"/>
      <c r="M52" s="20"/>
      <c r="N52" s="20"/>
      <c r="O52" s="20">
        <v>16</v>
      </c>
      <c r="P52" s="20" t="s">
        <v>20</v>
      </c>
      <c r="Q52" s="70"/>
    </row>
    <row r="53" spans="1:17" ht="10.5">
      <c r="A53" s="21" t="s">
        <v>16</v>
      </c>
      <c r="B53" s="22" t="s">
        <v>17</v>
      </c>
      <c r="C53" s="20">
        <v>4</v>
      </c>
      <c r="D53" s="18" t="s">
        <v>58</v>
      </c>
      <c r="E53" s="19" t="s">
        <v>59</v>
      </c>
      <c r="F53" s="20">
        <v>4</v>
      </c>
      <c r="G53" s="20">
        <v>3</v>
      </c>
      <c r="H53" s="20">
        <v>1</v>
      </c>
      <c r="I53" s="20"/>
      <c r="J53" s="20"/>
      <c r="K53" s="20">
        <v>64</v>
      </c>
      <c r="L53" s="20">
        <v>48</v>
      </c>
      <c r="M53" s="20">
        <v>16</v>
      </c>
      <c r="N53" s="20"/>
      <c r="O53" s="20"/>
      <c r="P53" s="20" t="s">
        <v>25</v>
      </c>
      <c r="Q53" s="69"/>
    </row>
    <row r="54" spans="1:17" ht="10.5">
      <c r="A54" s="21" t="s">
        <v>16</v>
      </c>
      <c r="B54" s="22" t="s">
        <v>17</v>
      </c>
      <c r="C54" s="20">
        <v>4</v>
      </c>
      <c r="D54" s="18" t="s">
        <v>63</v>
      </c>
      <c r="E54" s="19" t="s">
        <v>64</v>
      </c>
      <c r="F54" s="20">
        <v>1</v>
      </c>
      <c r="G54" s="20"/>
      <c r="H54" s="20">
        <v>1</v>
      </c>
      <c r="I54" s="20"/>
      <c r="J54" s="20"/>
      <c r="K54" s="20">
        <v>36</v>
      </c>
      <c r="L54" s="20"/>
      <c r="M54" s="20">
        <v>32</v>
      </c>
      <c r="N54" s="20"/>
      <c r="O54" s="20">
        <v>4</v>
      </c>
      <c r="P54" s="20" t="s">
        <v>20</v>
      </c>
      <c r="Q54" s="70"/>
    </row>
    <row r="55" spans="1:17" ht="21">
      <c r="A55" s="21" t="s">
        <v>95</v>
      </c>
      <c r="B55" s="22" t="s">
        <v>17</v>
      </c>
      <c r="C55" s="20">
        <v>4</v>
      </c>
      <c r="D55" s="47" t="s">
        <v>120</v>
      </c>
      <c r="E55" s="54" t="s">
        <v>121</v>
      </c>
      <c r="F55" s="34">
        <v>2</v>
      </c>
      <c r="G55" s="34">
        <v>1</v>
      </c>
      <c r="H55" s="34">
        <v>1</v>
      </c>
      <c r="I55" s="34"/>
      <c r="J55" s="34"/>
      <c r="K55" s="34">
        <v>32</v>
      </c>
      <c r="L55" s="34">
        <v>16</v>
      </c>
      <c r="M55" s="34">
        <v>16</v>
      </c>
      <c r="N55" s="34"/>
      <c r="O55" s="34"/>
      <c r="P55" s="65" t="s">
        <v>25</v>
      </c>
      <c r="Q55" s="69" t="s">
        <v>122</v>
      </c>
    </row>
    <row r="56" spans="1:17" ht="10.5">
      <c r="A56" s="21" t="s">
        <v>252</v>
      </c>
      <c r="B56" s="22" t="s">
        <v>17</v>
      </c>
      <c r="C56" s="20">
        <v>4</v>
      </c>
      <c r="D56" s="55" t="s">
        <v>116</v>
      </c>
      <c r="E56" s="36" t="s">
        <v>117</v>
      </c>
      <c r="F56" s="34">
        <v>3</v>
      </c>
      <c r="G56" s="34">
        <v>3</v>
      </c>
      <c r="H56" s="34"/>
      <c r="I56" s="34"/>
      <c r="J56" s="34"/>
      <c r="K56" s="34">
        <v>48</v>
      </c>
      <c r="L56" s="34">
        <v>30</v>
      </c>
      <c r="M56" s="34">
        <v>18</v>
      </c>
      <c r="N56" s="34"/>
      <c r="O56" s="34"/>
      <c r="P56" s="20" t="s">
        <v>25</v>
      </c>
      <c r="Q56" s="69"/>
    </row>
    <row r="57" spans="1:17" ht="10.5">
      <c r="A57" s="21" t="s">
        <v>127</v>
      </c>
      <c r="B57" s="49" t="s">
        <v>128</v>
      </c>
      <c r="C57" s="20">
        <v>4</v>
      </c>
      <c r="D57" s="47" t="s">
        <v>131</v>
      </c>
      <c r="E57" s="56" t="s">
        <v>132</v>
      </c>
      <c r="F57" s="34">
        <v>2</v>
      </c>
      <c r="G57" s="34">
        <v>1</v>
      </c>
      <c r="H57" s="34">
        <v>1</v>
      </c>
      <c r="I57" s="34"/>
      <c r="J57" s="34"/>
      <c r="K57" s="34">
        <v>32</v>
      </c>
      <c r="L57" s="34">
        <v>16</v>
      </c>
      <c r="M57" s="34">
        <v>16</v>
      </c>
      <c r="N57" s="34"/>
      <c r="O57" s="34"/>
      <c r="P57" s="59" t="s">
        <v>20</v>
      </c>
      <c r="Q57" s="69"/>
    </row>
    <row r="58" spans="1:17" ht="10.5">
      <c r="A58" s="21" t="s">
        <v>95</v>
      </c>
      <c r="B58" s="22" t="s">
        <v>17</v>
      </c>
      <c r="C58" s="20">
        <v>4</v>
      </c>
      <c r="D58" s="47" t="s">
        <v>114</v>
      </c>
      <c r="E58" s="56" t="s">
        <v>115</v>
      </c>
      <c r="F58" s="34">
        <v>2</v>
      </c>
      <c r="G58" s="34">
        <v>1</v>
      </c>
      <c r="H58" s="34">
        <v>1</v>
      </c>
      <c r="I58" s="34"/>
      <c r="J58" s="34"/>
      <c r="K58" s="34">
        <v>32</v>
      </c>
      <c r="L58" s="34">
        <v>16</v>
      </c>
      <c r="M58" s="34">
        <v>16</v>
      </c>
      <c r="N58" s="34"/>
      <c r="O58" s="34"/>
      <c r="P58" s="59" t="s">
        <v>20</v>
      </c>
      <c r="Q58" s="69"/>
    </row>
    <row r="59" spans="1:17" ht="10.5">
      <c r="A59" s="21" t="s">
        <v>95</v>
      </c>
      <c r="B59" s="22" t="s">
        <v>17</v>
      </c>
      <c r="C59" s="20">
        <v>4</v>
      </c>
      <c r="D59" s="47" t="s">
        <v>118</v>
      </c>
      <c r="E59" s="56" t="s">
        <v>119</v>
      </c>
      <c r="F59" s="34">
        <v>2</v>
      </c>
      <c r="G59" s="34">
        <v>1</v>
      </c>
      <c r="H59" s="34">
        <v>1</v>
      </c>
      <c r="I59" s="34"/>
      <c r="J59" s="34"/>
      <c r="K59" s="34">
        <v>32</v>
      </c>
      <c r="L59" s="34">
        <v>16</v>
      </c>
      <c r="M59" s="34">
        <v>16</v>
      </c>
      <c r="N59" s="34"/>
      <c r="O59" s="34"/>
      <c r="P59" s="59" t="s">
        <v>20</v>
      </c>
      <c r="Q59" s="69"/>
    </row>
    <row r="60" spans="1:17" ht="10.5" customHeight="1">
      <c r="A60" s="21" t="s">
        <v>127</v>
      </c>
      <c r="B60" s="49" t="s">
        <v>128</v>
      </c>
      <c r="C60" s="20">
        <v>4</v>
      </c>
      <c r="D60" s="47" t="s">
        <v>133</v>
      </c>
      <c r="E60" s="54" t="s">
        <v>134</v>
      </c>
      <c r="F60" s="34">
        <v>2</v>
      </c>
      <c r="G60" s="34">
        <v>1</v>
      </c>
      <c r="H60" s="34">
        <v>1</v>
      </c>
      <c r="I60" s="34"/>
      <c r="J60" s="34"/>
      <c r="K60" s="34">
        <v>32</v>
      </c>
      <c r="L60" s="34">
        <v>16</v>
      </c>
      <c r="M60" s="34">
        <v>16</v>
      </c>
      <c r="N60" s="34"/>
      <c r="O60" s="34"/>
      <c r="P60" s="59" t="s">
        <v>20</v>
      </c>
      <c r="Q60" s="69"/>
    </row>
    <row r="61" spans="1:17" ht="10.5">
      <c r="A61" s="21" t="s">
        <v>180</v>
      </c>
      <c r="B61" s="22" t="s">
        <v>17</v>
      </c>
      <c r="C61" s="20">
        <v>4</v>
      </c>
      <c r="D61" s="18" t="s">
        <v>196</v>
      </c>
      <c r="E61" s="19" t="s">
        <v>197</v>
      </c>
      <c r="F61" s="20">
        <v>2</v>
      </c>
      <c r="G61" s="20"/>
      <c r="H61" s="20"/>
      <c r="I61" s="20"/>
      <c r="J61" s="20">
        <v>2</v>
      </c>
      <c r="K61" s="20"/>
      <c r="L61" s="20"/>
      <c r="M61" s="20"/>
      <c r="N61" s="20"/>
      <c r="O61" s="20"/>
      <c r="P61" s="20" t="s">
        <v>20</v>
      </c>
      <c r="Q61" s="19"/>
    </row>
    <row r="62" spans="1:17" ht="31.5">
      <c r="A62" s="21" t="s">
        <v>180</v>
      </c>
      <c r="B62" s="22" t="s">
        <v>17</v>
      </c>
      <c r="C62" s="20" t="s">
        <v>199</v>
      </c>
      <c r="D62" s="47" t="s">
        <v>200</v>
      </c>
      <c r="E62" s="36" t="s">
        <v>201</v>
      </c>
      <c r="F62" s="11">
        <v>1</v>
      </c>
      <c r="G62" s="11"/>
      <c r="H62" s="57"/>
      <c r="I62" s="11"/>
      <c r="J62" s="11">
        <v>1</v>
      </c>
      <c r="K62" s="11"/>
      <c r="L62" s="10"/>
      <c r="M62" s="11"/>
      <c r="N62" s="11"/>
      <c r="O62" s="66"/>
      <c r="P62" s="20" t="s">
        <v>20</v>
      </c>
      <c r="Q62" s="19" t="s">
        <v>194</v>
      </c>
    </row>
    <row r="63" spans="1:17" ht="10.5">
      <c r="A63" s="21" t="s">
        <v>180</v>
      </c>
      <c r="B63" s="22" t="s">
        <v>17</v>
      </c>
      <c r="C63" s="20" t="s">
        <v>199</v>
      </c>
      <c r="D63" s="11"/>
      <c r="E63" s="36" t="s">
        <v>195</v>
      </c>
      <c r="F63" s="11"/>
      <c r="G63" s="11"/>
      <c r="H63" s="11"/>
      <c r="I63" s="11"/>
      <c r="J63" s="11"/>
      <c r="K63" s="57"/>
      <c r="L63" s="10"/>
      <c r="M63" s="11"/>
      <c r="N63" s="11"/>
      <c r="O63" s="11"/>
      <c r="P63" s="20" t="s">
        <v>20</v>
      </c>
      <c r="Q63" s="19" t="s">
        <v>185</v>
      </c>
    </row>
    <row r="64" spans="1:17" ht="10.5">
      <c r="A64" s="21"/>
      <c r="B64" s="22"/>
      <c r="C64" s="20">
        <v>4</v>
      </c>
      <c r="D64" s="18" t="s">
        <v>70</v>
      </c>
      <c r="E64" s="18"/>
      <c r="F64" s="20">
        <f>SUM(F50:F63)</f>
        <v>28</v>
      </c>
      <c r="G64" s="20">
        <f aca="true" t="shared" si="3" ref="G64:O64">SUM(G50:G63)</f>
        <v>16</v>
      </c>
      <c r="H64" s="20">
        <f t="shared" si="3"/>
        <v>9</v>
      </c>
      <c r="I64" s="20">
        <f t="shared" si="3"/>
        <v>0</v>
      </c>
      <c r="J64" s="20">
        <f t="shared" si="3"/>
        <v>3</v>
      </c>
      <c r="K64" s="20">
        <f t="shared" si="3"/>
        <v>436</v>
      </c>
      <c r="L64" s="20">
        <f t="shared" si="3"/>
        <v>222</v>
      </c>
      <c r="M64" s="20">
        <f t="shared" si="3"/>
        <v>178</v>
      </c>
      <c r="N64" s="20">
        <f t="shared" si="3"/>
        <v>0</v>
      </c>
      <c r="O64" s="20">
        <f t="shared" si="3"/>
        <v>36</v>
      </c>
      <c r="P64" s="20" t="s">
        <v>71</v>
      </c>
      <c r="Q64" s="20" t="s">
        <v>71</v>
      </c>
    </row>
    <row r="65" spans="1:17" ht="10.5">
      <c r="A65" s="21" t="s">
        <v>16</v>
      </c>
      <c r="B65" s="22" t="s">
        <v>17</v>
      </c>
      <c r="C65" s="20">
        <v>5</v>
      </c>
      <c r="D65" s="18" t="s">
        <v>21</v>
      </c>
      <c r="E65" s="19" t="s">
        <v>22</v>
      </c>
      <c r="F65" s="20"/>
      <c r="G65" s="20"/>
      <c r="H65" s="20"/>
      <c r="I65" s="20"/>
      <c r="J65" s="20"/>
      <c r="K65" s="20">
        <v>16</v>
      </c>
      <c r="L65" s="20"/>
      <c r="M65" s="20"/>
      <c r="N65" s="20"/>
      <c r="O65" s="20">
        <v>16</v>
      </c>
      <c r="P65" s="20" t="s">
        <v>20</v>
      </c>
      <c r="Q65" s="70"/>
    </row>
    <row r="66" spans="1:17" ht="10.5">
      <c r="A66" s="76" t="s">
        <v>16</v>
      </c>
      <c r="B66" s="76" t="s">
        <v>72</v>
      </c>
      <c r="C66" s="77" t="s">
        <v>76</v>
      </c>
      <c r="D66" s="78"/>
      <c r="E66" s="79" t="s">
        <v>77</v>
      </c>
      <c r="F66" s="46">
        <v>4</v>
      </c>
      <c r="G66" s="46">
        <v>4</v>
      </c>
      <c r="H66" s="46"/>
      <c r="I66" s="46"/>
      <c r="J66" s="46"/>
      <c r="K66" s="46">
        <v>64</v>
      </c>
      <c r="L66" s="46">
        <v>64</v>
      </c>
      <c r="M66" s="46"/>
      <c r="N66" s="46"/>
      <c r="O66" s="46"/>
      <c r="P66" s="46" t="s">
        <v>20</v>
      </c>
      <c r="Q66" s="79"/>
    </row>
    <row r="67" spans="1:17" ht="21">
      <c r="A67" s="76" t="s">
        <v>16</v>
      </c>
      <c r="B67" s="76" t="s">
        <v>72</v>
      </c>
      <c r="C67" s="77" t="s">
        <v>78</v>
      </c>
      <c r="D67" s="78"/>
      <c r="E67" s="79" t="s">
        <v>79</v>
      </c>
      <c r="F67" s="46">
        <v>2</v>
      </c>
      <c r="G67" s="46">
        <v>2</v>
      </c>
      <c r="H67" s="46"/>
      <c r="I67" s="46"/>
      <c r="J67" s="46"/>
      <c r="K67" s="46">
        <v>32</v>
      </c>
      <c r="L67" s="46">
        <v>32</v>
      </c>
      <c r="M67" s="46"/>
      <c r="N67" s="46"/>
      <c r="O67" s="46"/>
      <c r="P67" s="46" t="s">
        <v>20</v>
      </c>
      <c r="Q67" s="79" t="s">
        <v>255</v>
      </c>
    </row>
    <row r="68" spans="1:17" ht="21">
      <c r="A68" s="76" t="s">
        <v>16</v>
      </c>
      <c r="B68" s="76" t="s">
        <v>72</v>
      </c>
      <c r="C68" s="77" t="s">
        <v>78</v>
      </c>
      <c r="D68" s="78"/>
      <c r="E68" s="79" t="s">
        <v>80</v>
      </c>
      <c r="F68" s="46">
        <v>2</v>
      </c>
      <c r="G68" s="46">
        <v>2</v>
      </c>
      <c r="H68" s="46"/>
      <c r="I68" s="46"/>
      <c r="J68" s="46"/>
      <c r="K68" s="46">
        <v>32</v>
      </c>
      <c r="L68" s="46">
        <v>32</v>
      </c>
      <c r="M68" s="46"/>
      <c r="N68" s="46"/>
      <c r="O68" s="46"/>
      <c r="P68" s="46" t="s">
        <v>20</v>
      </c>
      <c r="Q68" s="79" t="s">
        <v>255</v>
      </c>
    </row>
    <row r="69" spans="1:17" ht="10.5">
      <c r="A69" s="21" t="s">
        <v>95</v>
      </c>
      <c r="B69" s="22" t="s">
        <v>17</v>
      </c>
      <c r="C69" s="20">
        <v>5</v>
      </c>
      <c r="D69" s="47" t="s">
        <v>123</v>
      </c>
      <c r="E69" s="56" t="s">
        <v>124</v>
      </c>
      <c r="F69" s="34">
        <v>2</v>
      </c>
      <c r="G69" s="34">
        <v>1</v>
      </c>
      <c r="H69" s="34">
        <v>1</v>
      </c>
      <c r="I69" s="34"/>
      <c r="J69" s="34"/>
      <c r="K69" s="34">
        <v>32</v>
      </c>
      <c r="L69" s="34">
        <v>16</v>
      </c>
      <c r="M69" s="34">
        <v>16</v>
      </c>
      <c r="N69" s="34"/>
      <c r="O69" s="34"/>
      <c r="P69" s="59" t="s">
        <v>20</v>
      </c>
      <c r="Q69" s="69"/>
    </row>
    <row r="70" spans="1:182" s="2" customFormat="1" ht="10.5">
      <c r="A70" s="80" t="s">
        <v>127</v>
      </c>
      <c r="B70" s="49" t="s">
        <v>128</v>
      </c>
      <c r="C70" s="81">
        <v>5</v>
      </c>
      <c r="D70" s="47" t="s">
        <v>141</v>
      </c>
      <c r="E70" s="56" t="s">
        <v>142</v>
      </c>
      <c r="F70" s="20">
        <v>2</v>
      </c>
      <c r="G70" s="20">
        <v>1</v>
      </c>
      <c r="H70" s="20">
        <v>1</v>
      </c>
      <c r="I70" s="20"/>
      <c r="J70" s="20"/>
      <c r="K70" s="20">
        <v>32</v>
      </c>
      <c r="L70" s="20">
        <v>16</v>
      </c>
      <c r="M70" s="20">
        <v>16</v>
      </c>
      <c r="N70" s="20"/>
      <c r="O70" s="20"/>
      <c r="P70" s="20" t="s">
        <v>25</v>
      </c>
      <c r="Q70" s="20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  <c r="ET70" s="72"/>
      <c r="EU70" s="72"/>
      <c r="EV70" s="72"/>
      <c r="EW70" s="72"/>
      <c r="EX70" s="72"/>
      <c r="EY70" s="72"/>
      <c r="EZ70" s="72"/>
      <c r="FA70" s="72"/>
      <c r="FB70" s="72"/>
      <c r="FC70" s="72"/>
      <c r="FD70" s="72"/>
      <c r="FE70" s="72"/>
      <c r="FF70" s="72"/>
      <c r="FG70" s="72"/>
      <c r="FH70" s="72"/>
      <c r="FI70" s="72"/>
      <c r="FJ70" s="72"/>
      <c r="FK70" s="72"/>
      <c r="FL70" s="72"/>
      <c r="FM70" s="72"/>
      <c r="FN70" s="72"/>
      <c r="FO70" s="72"/>
      <c r="FP70" s="72"/>
      <c r="FQ70" s="72"/>
      <c r="FR70" s="72"/>
      <c r="FS70" s="72"/>
      <c r="FT70" s="72"/>
      <c r="FU70" s="72"/>
      <c r="FV70" s="72"/>
      <c r="FW70" s="72"/>
      <c r="FX70" s="72"/>
      <c r="FY70" s="72"/>
      <c r="FZ70" s="72"/>
    </row>
    <row r="71" spans="1:17" ht="10.5">
      <c r="A71" s="21" t="s">
        <v>127</v>
      </c>
      <c r="B71" s="49" t="s">
        <v>128</v>
      </c>
      <c r="C71" s="20">
        <v>5</v>
      </c>
      <c r="D71" s="47" t="s">
        <v>135</v>
      </c>
      <c r="E71" s="56" t="s">
        <v>136</v>
      </c>
      <c r="F71" s="34">
        <v>2</v>
      </c>
      <c r="G71" s="34">
        <v>2</v>
      </c>
      <c r="H71" s="34"/>
      <c r="I71" s="34"/>
      <c r="J71" s="34"/>
      <c r="K71" s="34">
        <v>32</v>
      </c>
      <c r="L71" s="34">
        <v>32</v>
      </c>
      <c r="M71" s="34"/>
      <c r="N71" s="34"/>
      <c r="O71" s="34"/>
      <c r="P71" s="59" t="s">
        <v>25</v>
      </c>
      <c r="Q71" s="69"/>
    </row>
    <row r="72" spans="1:17" ht="10.5">
      <c r="A72" s="21" t="s">
        <v>127</v>
      </c>
      <c r="B72" s="49" t="s">
        <v>128</v>
      </c>
      <c r="C72" s="20">
        <v>5</v>
      </c>
      <c r="D72" s="25" t="s">
        <v>137</v>
      </c>
      <c r="E72" s="56" t="s">
        <v>138</v>
      </c>
      <c r="F72" s="34">
        <v>2</v>
      </c>
      <c r="G72" s="34">
        <v>1</v>
      </c>
      <c r="H72" s="34">
        <v>1</v>
      </c>
      <c r="I72" s="34"/>
      <c r="J72" s="34"/>
      <c r="K72" s="34">
        <v>32</v>
      </c>
      <c r="L72" s="34">
        <v>16</v>
      </c>
      <c r="M72" s="34">
        <v>16</v>
      </c>
      <c r="N72" s="34"/>
      <c r="O72" s="34"/>
      <c r="P72" s="59" t="s">
        <v>20</v>
      </c>
      <c r="Q72" s="69"/>
    </row>
    <row r="73" spans="1:17" ht="10.5">
      <c r="A73" s="80" t="s">
        <v>127</v>
      </c>
      <c r="B73" s="49" t="s">
        <v>128</v>
      </c>
      <c r="C73" s="20">
        <v>5</v>
      </c>
      <c r="D73" s="47" t="s">
        <v>139</v>
      </c>
      <c r="E73" s="19" t="s">
        <v>140</v>
      </c>
      <c r="F73" s="20">
        <v>3</v>
      </c>
      <c r="G73" s="20">
        <v>2</v>
      </c>
      <c r="H73" s="20">
        <v>1</v>
      </c>
      <c r="I73" s="20"/>
      <c r="J73" s="20"/>
      <c r="K73" s="20">
        <v>48</v>
      </c>
      <c r="L73" s="20">
        <v>32</v>
      </c>
      <c r="M73" s="20">
        <v>16</v>
      </c>
      <c r="N73" s="20"/>
      <c r="O73" s="20"/>
      <c r="P73" s="20" t="s">
        <v>25</v>
      </c>
      <c r="Q73" s="20"/>
    </row>
    <row r="74" spans="1:17" ht="14.25" customHeight="1">
      <c r="A74" s="80" t="s">
        <v>149</v>
      </c>
      <c r="B74" s="82" t="s">
        <v>150</v>
      </c>
      <c r="C74" s="25" t="s">
        <v>76</v>
      </c>
      <c r="D74" s="83" t="s">
        <v>151</v>
      </c>
      <c r="E74" s="84" t="s">
        <v>152</v>
      </c>
      <c r="F74" s="34">
        <v>2</v>
      </c>
      <c r="G74" s="34">
        <v>2</v>
      </c>
      <c r="H74" s="34"/>
      <c r="I74" s="34"/>
      <c r="J74" s="34"/>
      <c r="K74" s="34">
        <v>32</v>
      </c>
      <c r="L74" s="34">
        <v>32</v>
      </c>
      <c r="M74" s="34"/>
      <c r="N74" s="34"/>
      <c r="O74" s="34"/>
      <c r="P74" s="59" t="s">
        <v>20</v>
      </c>
      <c r="Q74" s="93" t="s">
        <v>256</v>
      </c>
    </row>
    <row r="75" spans="1:17" ht="10.5">
      <c r="A75" s="80" t="s">
        <v>149</v>
      </c>
      <c r="B75" s="82" t="s">
        <v>150</v>
      </c>
      <c r="C75" s="25" t="s">
        <v>76</v>
      </c>
      <c r="D75" s="47" t="s">
        <v>154</v>
      </c>
      <c r="E75" s="84" t="s">
        <v>155</v>
      </c>
      <c r="F75" s="34">
        <v>2</v>
      </c>
      <c r="G75" s="34">
        <v>2</v>
      </c>
      <c r="H75" s="34"/>
      <c r="I75" s="34"/>
      <c r="J75" s="34"/>
      <c r="K75" s="34">
        <v>32</v>
      </c>
      <c r="L75" s="34">
        <v>32</v>
      </c>
      <c r="M75" s="34"/>
      <c r="N75" s="34"/>
      <c r="O75" s="34"/>
      <c r="P75" s="59" t="s">
        <v>20</v>
      </c>
      <c r="Q75" s="94"/>
    </row>
    <row r="76" spans="1:17" ht="10.5">
      <c r="A76" s="21" t="s">
        <v>149</v>
      </c>
      <c r="B76" s="82" t="s">
        <v>150</v>
      </c>
      <c r="C76" s="25" t="s">
        <v>76</v>
      </c>
      <c r="D76" s="47" t="s">
        <v>156</v>
      </c>
      <c r="E76" s="56" t="s">
        <v>157</v>
      </c>
      <c r="F76" s="34">
        <v>2</v>
      </c>
      <c r="G76" s="34">
        <v>1</v>
      </c>
      <c r="H76" s="34">
        <v>1</v>
      </c>
      <c r="I76" s="34"/>
      <c r="J76" s="34"/>
      <c r="K76" s="34">
        <v>32</v>
      </c>
      <c r="L76" s="34">
        <v>16</v>
      </c>
      <c r="M76" s="34">
        <v>16</v>
      </c>
      <c r="N76" s="34"/>
      <c r="O76" s="34"/>
      <c r="P76" s="59" t="s">
        <v>20</v>
      </c>
      <c r="Q76" s="94"/>
    </row>
    <row r="77" spans="1:17" ht="10.5">
      <c r="A77" s="21" t="s">
        <v>149</v>
      </c>
      <c r="B77" s="82" t="s">
        <v>150</v>
      </c>
      <c r="C77" s="25" t="s">
        <v>76</v>
      </c>
      <c r="D77" s="47" t="s">
        <v>158</v>
      </c>
      <c r="E77" s="56" t="s">
        <v>159</v>
      </c>
      <c r="F77" s="34">
        <v>2</v>
      </c>
      <c r="G77" s="34">
        <v>1</v>
      </c>
      <c r="H77" s="34">
        <v>1</v>
      </c>
      <c r="I77" s="34"/>
      <c r="J77" s="34"/>
      <c r="K77" s="34">
        <v>32</v>
      </c>
      <c r="L77" s="34">
        <v>16</v>
      </c>
      <c r="M77" s="34">
        <v>16</v>
      </c>
      <c r="N77" s="34"/>
      <c r="O77" s="34"/>
      <c r="P77" s="59" t="s">
        <v>20</v>
      </c>
      <c r="Q77" s="94"/>
    </row>
    <row r="78" spans="1:17" ht="10.5">
      <c r="A78" s="21" t="s">
        <v>149</v>
      </c>
      <c r="B78" s="82" t="s">
        <v>150</v>
      </c>
      <c r="C78" s="25" t="s">
        <v>76</v>
      </c>
      <c r="D78" s="47" t="s">
        <v>160</v>
      </c>
      <c r="E78" s="56" t="s">
        <v>161</v>
      </c>
      <c r="F78" s="34">
        <v>2</v>
      </c>
      <c r="G78" s="34">
        <v>1</v>
      </c>
      <c r="H78" s="34">
        <v>1</v>
      </c>
      <c r="I78" s="34"/>
      <c r="J78" s="34"/>
      <c r="K78" s="34">
        <v>32</v>
      </c>
      <c r="L78" s="34">
        <v>16</v>
      </c>
      <c r="M78" s="34">
        <v>16</v>
      </c>
      <c r="N78" s="34"/>
      <c r="O78" s="34"/>
      <c r="P78" s="59" t="s">
        <v>20</v>
      </c>
      <c r="Q78" s="94"/>
    </row>
    <row r="79" spans="1:17" ht="10.5">
      <c r="A79" s="21" t="s">
        <v>149</v>
      </c>
      <c r="B79" s="82" t="s">
        <v>150</v>
      </c>
      <c r="C79" s="25" t="s">
        <v>76</v>
      </c>
      <c r="D79" s="47" t="s">
        <v>162</v>
      </c>
      <c r="E79" s="56" t="s">
        <v>163</v>
      </c>
      <c r="F79" s="34">
        <v>2</v>
      </c>
      <c r="G79" s="34">
        <v>2</v>
      </c>
      <c r="H79" s="34"/>
      <c r="I79" s="34"/>
      <c r="J79" s="34"/>
      <c r="K79" s="34">
        <v>32</v>
      </c>
      <c r="L79" s="34">
        <v>32</v>
      </c>
      <c r="M79" s="34"/>
      <c r="N79" s="34"/>
      <c r="O79" s="34"/>
      <c r="P79" s="59" t="s">
        <v>20</v>
      </c>
      <c r="Q79" s="94"/>
    </row>
    <row r="80" spans="1:17" ht="10.5">
      <c r="A80" s="21" t="s">
        <v>149</v>
      </c>
      <c r="B80" s="82" t="s">
        <v>150</v>
      </c>
      <c r="C80" s="25" t="s">
        <v>76</v>
      </c>
      <c r="D80" s="47" t="s">
        <v>164</v>
      </c>
      <c r="E80" s="56" t="s">
        <v>165</v>
      </c>
      <c r="F80" s="34">
        <v>2</v>
      </c>
      <c r="G80" s="34">
        <v>1</v>
      </c>
      <c r="H80" s="34">
        <v>1</v>
      </c>
      <c r="I80" s="34"/>
      <c r="J80" s="34"/>
      <c r="K80" s="34">
        <v>32</v>
      </c>
      <c r="L80" s="34">
        <v>16</v>
      </c>
      <c r="M80" s="34">
        <v>16</v>
      </c>
      <c r="N80" s="34"/>
      <c r="O80" s="34"/>
      <c r="P80" s="59" t="s">
        <v>20</v>
      </c>
      <c r="Q80" s="95"/>
    </row>
    <row r="81" spans="1:17" ht="10.5">
      <c r="A81" s="21"/>
      <c r="B81" s="22"/>
      <c r="C81" s="20">
        <v>5</v>
      </c>
      <c r="D81" s="18" t="s">
        <v>70</v>
      </c>
      <c r="E81" s="18"/>
      <c r="F81" s="20">
        <f>SUM(F65:F75)</f>
        <v>23</v>
      </c>
      <c r="G81" s="20">
        <f aca="true" t="shared" si="4" ref="G81:O81">SUM(G65:G75)</f>
        <v>19</v>
      </c>
      <c r="H81" s="20">
        <f t="shared" si="4"/>
        <v>4</v>
      </c>
      <c r="I81" s="20">
        <f t="shared" si="4"/>
        <v>0</v>
      </c>
      <c r="J81" s="20">
        <f t="shared" si="4"/>
        <v>0</v>
      </c>
      <c r="K81" s="20">
        <f t="shared" si="4"/>
        <v>384</v>
      </c>
      <c r="L81" s="20">
        <f t="shared" si="4"/>
        <v>304</v>
      </c>
      <c r="M81" s="20">
        <f t="shared" si="4"/>
        <v>64</v>
      </c>
      <c r="N81" s="20">
        <f t="shared" si="4"/>
        <v>0</v>
      </c>
      <c r="O81" s="20">
        <f t="shared" si="4"/>
        <v>16</v>
      </c>
      <c r="P81" s="20" t="s">
        <v>71</v>
      </c>
      <c r="Q81" s="20" t="s">
        <v>71</v>
      </c>
    </row>
    <row r="82" spans="1:17" ht="10.5">
      <c r="A82" s="21" t="s">
        <v>16</v>
      </c>
      <c r="B82" s="22" t="s">
        <v>17</v>
      </c>
      <c r="C82" s="20">
        <v>6</v>
      </c>
      <c r="D82" s="18" t="s">
        <v>66</v>
      </c>
      <c r="E82" s="19" t="s">
        <v>67</v>
      </c>
      <c r="F82" s="20">
        <v>2</v>
      </c>
      <c r="G82" s="20">
        <v>1.5</v>
      </c>
      <c r="H82" s="20">
        <v>0.5</v>
      </c>
      <c r="I82" s="20"/>
      <c r="J82" s="20"/>
      <c r="K82" s="20">
        <v>32</v>
      </c>
      <c r="L82" s="20">
        <v>24</v>
      </c>
      <c r="M82" s="20">
        <v>8</v>
      </c>
      <c r="N82" s="20"/>
      <c r="O82" s="20"/>
      <c r="P82" s="20" t="s">
        <v>20</v>
      </c>
      <c r="Q82" s="70"/>
    </row>
    <row r="83" spans="1:17" ht="10.5">
      <c r="A83" s="21" t="s">
        <v>16</v>
      </c>
      <c r="B83" s="22" t="s">
        <v>17</v>
      </c>
      <c r="C83" s="20">
        <v>6</v>
      </c>
      <c r="D83" s="18" t="s">
        <v>21</v>
      </c>
      <c r="E83" s="19" t="s">
        <v>22</v>
      </c>
      <c r="F83" s="20">
        <v>2</v>
      </c>
      <c r="G83" s="20">
        <v>2</v>
      </c>
      <c r="H83" s="20"/>
      <c r="I83" s="20"/>
      <c r="J83" s="20"/>
      <c r="K83" s="20">
        <v>16</v>
      </c>
      <c r="L83" s="20"/>
      <c r="M83" s="20"/>
      <c r="N83" s="20"/>
      <c r="O83" s="20">
        <v>16</v>
      </c>
      <c r="P83" s="20" t="s">
        <v>20</v>
      </c>
      <c r="Q83" s="70"/>
    </row>
    <row r="84" spans="1:17" ht="10.5">
      <c r="A84" s="21" t="s">
        <v>16</v>
      </c>
      <c r="B84" s="22" t="s">
        <v>17</v>
      </c>
      <c r="C84" s="20">
        <v>6</v>
      </c>
      <c r="D84" s="32" t="s">
        <v>68</v>
      </c>
      <c r="E84" s="19" t="s">
        <v>69</v>
      </c>
      <c r="F84" s="20">
        <v>1</v>
      </c>
      <c r="G84" s="20">
        <v>1</v>
      </c>
      <c r="H84" s="20"/>
      <c r="I84" s="20"/>
      <c r="J84" s="20"/>
      <c r="K84" s="20">
        <v>22</v>
      </c>
      <c r="L84" s="20">
        <v>16</v>
      </c>
      <c r="M84" s="20">
        <v>6</v>
      </c>
      <c r="N84" s="20"/>
      <c r="O84" s="20"/>
      <c r="P84" s="20" t="s">
        <v>20</v>
      </c>
      <c r="Q84" s="70"/>
    </row>
    <row r="85" spans="1:17" ht="10.5">
      <c r="A85" s="21" t="s">
        <v>252</v>
      </c>
      <c r="B85" s="22" t="s">
        <v>17</v>
      </c>
      <c r="C85" s="81">
        <v>6</v>
      </c>
      <c r="D85" s="25" t="s">
        <v>125</v>
      </c>
      <c r="E85" s="56" t="s">
        <v>126</v>
      </c>
      <c r="F85" s="34">
        <v>2</v>
      </c>
      <c r="G85" s="34">
        <v>1</v>
      </c>
      <c r="H85" s="34">
        <v>1</v>
      </c>
      <c r="I85" s="34"/>
      <c r="J85" s="34"/>
      <c r="K85" s="34">
        <v>32</v>
      </c>
      <c r="L85" s="34">
        <v>16</v>
      </c>
      <c r="M85" s="34">
        <v>16</v>
      </c>
      <c r="N85" s="34"/>
      <c r="O85" s="34"/>
      <c r="P85" s="59" t="s">
        <v>20</v>
      </c>
      <c r="Q85" s="19"/>
    </row>
    <row r="86" spans="1:182" s="2" customFormat="1" ht="10.5">
      <c r="A86" s="80" t="s">
        <v>127</v>
      </c>
      <c r="B86" s="49" t="s">
        <v>128</v>
      </c>
      <c r="C86" s="20">
        <v>6</v>
      </c>
      <c r="D86" s="20" t="s">
        <v>143</v>
      </c>
      <c r="E86" s="19" t="s">
        <v>144</v>
      </c>
      <c r="F86" s="20">
        <v>2</v>
      </c>
      <c r="G86" s="20">
        <v>1</v>
      </c>
      <c r="H86" s="20">
        <v>1</v>
      </c>
      <c r="I86" s="20"/>
      <c r="J86" s="20"/>
      <c r="K86" s="20">
        <v>32</v>
      </c>
      <c r="L86" s="20">
        <v>16</v>
      </c>
      <c r="M86" s="20">
        <v>16</v>
      </c>
      <c r="N86" s="20"/>
      <c r="O86" s="20"/>
      <c r="P86" s="20" t="s">
        <v>25</v>
      </c>
      <c r="Q86" s="20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2"/>
      <c r="FK86" s="72"/>
      <c r="FL86" s="72"/>
      <c r="FM86" s="72"/>
      <c r="FN86" s="72"/>
      <c r="FO86" s="72"/>
      <c r="FP86" s="72"/>
      <c r="FQ86" s="72"/>
      <c r="FR86" s="72"/>
      <c r="FS86" s="72"/>
      <c r="FT86" s="72"/>
      <c r="FU86" s="72"/>
      <c r="FV86" s="72"/>
      <c r="FW86" s="72"/>
      <c r="FX86" s="72"/>
      <c r="FY86" s="72"/>
      <c r="FZ86" s="72"/>
    </row>
    <row r="87" spans="1:182" s="2" customFormat="1" ht="10.5">
      <c r="A87" s="21" t="s">
        <v>127</v>
      </c>
      <c r="B87" s="49" t="s">
        <v>128</v>
      </c>
      <c r="C87" s="20">
        <v>6</v>
      </c>
      <c r="D87" s="25" t="s">
        <v>145</v>
      </c>
      <c r="E87" s="36" t="s">
        <v>146</v>
      </c>
      <c r="F87" s="34">
        <v>2</v>
      </c>
      <c r="G87" s="34">
        <v>1</v>
      </c>
      <c r="H87" s="34">
        <v>1</v>
      </c>
      <c r="I87" s="34"/>
      <c r="J87" s="34"/>
      <c r="K87" s="34">
        <v>32</v>
      </c>
      <c r="L87" s="34">
        <v>16</v>
      </c>
      <c r="M87" s="34">
        <v>16</v>
      </c>
      <c r="N87" s="34"/>
      <c r="O87" s="34"/>
      <c r="P87" s="59" t="s">
        <v>20</v>
      </c>
      <c r="Q87" s="57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  <c r="DV87" s="72"/>
      <c r="DW87" s="72"/>
      <c r="DX87" s="72"/>
      <c r="DY87" s="72"/>
      <c r="DZ87" s="72"/>
      <c r="EA87" s="72"/>
      <c r="EB87" s="72"/>
      <c r="EC87" s="72"/>
      <c r="ED87" s="72"/>
      <c r="EE87" s="72"/>
      <c r="EF87" s="72"/>
      <c r="EG87" s="72"/>
      <c r="EH87" s="72"/>
      <c r="EI87" s="72"/>
      <c r="EJ87" s="72"/>
      <c r="EK87" s="72"/>
      <c r="EL87" s="72"/>
      <c r="EM87" s="72"/>
      <c r="EN87" s="72"/>
      <c r="EO87" s="72"/>
      <c r="EP87" s="72"/>
      <c r="EQ87" s="72"/>
      <c r="ER87" s="72"/>
      <c r="ES87" s="72"/>
      <c r="ET87" s="72"/>
      <c r="EU87" s="72"/>
      <c r="EV87" s="72"/>
      <c r="EW87" s="72"/>
      <c r="EX87" s="72"/>
      <c r="EY87" s="72"/>
      <c r="EZ87" s="72"/>
      <c r="FA87" s="72"/>
      <c r="FB87" s="72"/>
      <c r="FC87" s="72"/>
      <c r="FD87" s="72"/>
      <c r="FE87" s="72"/>
      <c r="FF87" s="72"/>
      <c r="FG87" s="72"/>
      <c r="FH87" s="72"/>
      <c r="FI87" s="72"/>
      <c r="FJ87" s="72"/>
      <c r="FK87" s="72"/>
      <c r="FL87" s="72"/>
      <c r="FM87" s="72"/>
      <c r="FN87" s="72"/>
      <c r="FO87" s="72"/>
      <c r="FP87" s="72"/>
      <c r="FQ87" s="72"/>
      <c r="FR87" s="72"/>
      <c r="FS87" s="72"/>
      <c r="FT87" s="72"/>
      <c r="FU87" s="72"/>
      <c r="FV87" s="72"/>
      <c r="FW87" s="72"/>
      <c r="FX87" s="72"/>
      <c r="FY87" s="72"/>
      <c r="FZ87" s="72"/>
    </row>
    <row r="88" spans="1:182" s="2" customFormat="1" ht="10.5">
      <c r="A88" s="80" t="s">
        <v>127</v>
      </c>
      <c r="B88" s="49" t="s">
        <v>128</v>
      </c>
      <c r="C88" s="20">
        <v>6</v>
      </c>
      <c r="D88" s="20" t="s">
        <v>147</v>
      </c>
      <c r="E88" s="19" t="s">
        <v>148</v>
      </c>
      <c r="F88" s="20">
        <v>2</v>
      </c>
      <c r="G88" s="20">
        <v>1</v>
      </c>
      <c r="H88" s="20">
        <v>1</v>
      </c>
      <c r="I88" s="20"/>
      <c r="J88" s="20"/>
      <c r="K88" s="20">
        <v>32</v>
      </c>
      <c r="L88" s="20">
        <v>16</v>
      </c>
      <c r="M88" s="20">
        <v>16</v>
      </c>
      <c r="N88" s="20"/>
      <c r="O88" s="20"/>
      <c r="P88" s="20" t="s">
        <v>20</v>
      </c>
      <c r="Q88" s="20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72"/>
      <c r="DY88" s="72"/>
      <c r="DZ88" s="72"/>
      <c r="EA88" s="72"/>
      <c r="EB88" s="72"/>
      <c r="EC88" s="72"/>
      <c r="ED88" s="72"/>
      <c r="EE88" s="72"/>
      <c r="EF88" s="72"/>
      <c r="EG88" s="72"/>
      <c r="EH88" s="72"/>
      <c r="EI88" s="72"/>
      <c r="EJ88" s="72"/>
      <c r="EK88" s="72"/>
      <c r="EL88" s="72"/>
      <c r="EM88" s="72"/>
      <c r="EN88" s="72"/>
      <c r="EO88" s="72"/>
      <c r="EP88" s="72"/>
      <c r="EQ88" s="72"/>
      <c r="ER88" s="72"/>
      <c r="ES88" s="72"/>
      <c r="ET88" s="72"/>
      <c r="EU88" s="72"/>
      <c r="EV88" s="72"/>
      <c r="EW88" s="72"/>
      <c r="EX88" s="72"/>
      <c r="EY88" s="72"/>
      <c r="EZ88" s="72"/>
      <c r="FA88" s="72"/>
      <c r="FB88" s="72"/>
      <c r="FC88" s="72"/>
      <c r="FD88" s="72"/>
      <c r="FE88" s="72"/>
      <c r="FF88" s="72"/>
      <c r="FG88" s="72"/>
      <c r="FH88" s="72"/>
      <c r="FI88" s="72"/>
      <c r="FJ88" s="72"/>
      <c r="FK88" s="72"/>
      <c r="FL88" s="72"/>
      <c r="FM88" s="72"/>
      <c r="FN88" s="72"/>
      <c r="FO88" s="72"/>
      <c r="FP88" s="72"/>
      <c r="FQ88" s="72"/>
      <c r="FR88" s="72"/>
      <c r="FS88" s="72"/>
      <c r="FT88" s="72"/>
      <c r="FU88" s="72"/>
      <c r="FV88" s="72"/>
      <c r="FW88" s="72"/>
      <c r="FX88" s="72"/>
      <c r="FY88" s="72"/>
      <c r="FZ88" s="72"/>
    </row>
    <row r="89" spans="1:182" s="2" customFormat="1" ht="14.25" customHeight="1">
      <c r="A89" s="80" t="s">
        <v>149</v>
      </c>
      <c r="B89" s="82" t="s">
        <v>150</v>
      </c>
      <c r="C89" s="20">
        <v>6</v>
      </c>
      <c r="D89" s="20" t="s">
        <v>172</v>
      </c>
      <c r="E89" s="19" t="s">
        <v>173</v>
      </c>
      <c r="F89" s="20">
        <v>2</v>
      </c>
      <c r="G89" s="20">
        <v>1</v>
      </c>
      <c r="H89" s="20">
        <v>1</v>
      </c>
      <c r="I89" s="20"/>
      <c r="J89" s="20"/>
      <c r="K89" s="20">
        <v>32</v>
      </c>
      <c r="L89" s="20">
        <v>16</v>
      </c>
      <c r="M89" s="20">
        <v>16</v>
      </c>
      <c r="N89" s="20"/>
      <c r="O89" s="20"/>
      <c r="P89" s="20" t="s">
        <v>20</v>
      </c>
      <c r="Q89" s="93" t="s">
        <v>257</v>
      </c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72"/>
      <c r="DY89" s="72"/>
      <c r="DZ89" s="72"/>
      <c r="EA89" s="72"/>
      <c r="EB89" s="72"/>
      <c r="EC89" s="72"/>
      <c r="ED89" s="72"/>
      <c r="EE89" s="72"/>
      <c r="EF89" s="72"/>
      <c r="EG89" s="72"/>
      <c r="EH89" s="72"/>
      <c r="EI89" s="72"/>
      <c r="EJ89" s="72"/>
      <c r="EK89" s="72"/>
      <c r="EL89" s="72"/>
      <c r="EM89" s="72"/>
      <c r="EN89" s="72"/>
      <c r="EO89" s="72"/>
      <c r="EP89" s="72"/>
      <c r="EQ89" s="72"/>
      <c r="ER89" s="72"/>
      <c r="ES89" s="72"/>
      <c r="ET89" s="72"/>
      <c r="EU89" s="72"/>
      <c r="EV89" s="72"/>
      <c r="EW89" s="72"/>
      <c r="EX89" s="72"/>
      <c r="EY89" s="72"/>
      <c r="EZ89" s="72"/>
      <c r="FA89" s="72"/>
      <c r="FB89" s="72"/>
      <c r="FC89" s="72"/>
      <c r="FD89" s="72"/>
      <c r="FE89" s="72"/>
      <c r="FF89" s="72"/>
      <c r="FG89" s="72"/>
      <c r="FH89" s="72"/>
      <c r="FI89" s="72"/>
      <c r="FJ89" s="72"/>
      <c r="FK89" s="72"/>
      <c r="FL89" s="72"/>
      <c r="FM89" s="72"/>
      <c r="FN89" s="72"/>
      <c r="FO89" s="72"/>
      <c r="FP89" s="72"/>
      <c r="FQ89" s="72"/>
      <c r="FR89" s="72"/>
      <c r="FS89" s="72"/>
      <c r="FT89" s="72"/>
      <c r="FU89" s="72"/>
      <c r="FV89" s="72"/>
      <c r="FW89" s="72"/>
      <c r="FX89" s="72"/>
      <c r="FY89" s="72"/>
      <c r="FZ89" s="72"/>
    </row>
    <row r="90" spans="1:182" s="2" customFormat="1" ht="14.25" customHeight="1">
      <c r="A90" s="80" t="s">
        <v>149</v>
      </c>
      <c r="B90" s="82" t="s">
        <v>150</v>
      </c>
      <c r="C90" s="20">
        <v>6</v>
      </c>
      <c r="D90" s="85" t="s">
        <v>166</v>
      </c>
      <c r="E90" s="19" t="s">
        <v>167</v>
      </c>
      <c r="F90" s="20">
        <v>2</v>
      </c>
      <c r="G90" s="20">
        <v>1</v>
      </c>
      <c r="H90" s="20">
        <v>1</v>
      </c>
      <c r="I90" s="20"/>
      <c r="J90" s="20"/>
      <c r="K90" s="20">
        <v>32</v>
      </c>
      <c r="L90" s="20">
        <v>16</v>
      </c>
      <c r="M90" s="20">
        <v>16</v>
      </c>
      <c r="N90" s="20"/>
      <c r="O90" s="20"/>
      <c r="P90" s="20" t="s">
        <v>20</v>
      </c>
      <c r="Q90" s="94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/>
      <c r="EG90" s="72"/>
      <c r="EH90" s="72"/>
      <c r="EI90" s="72"/>
      <c r="EJ90" s="72"/>
      <c r="EK90" s="72"/>
      <c r="EL90" s="72"/>
      <c r="EM90" s="72"/>
      <c r="EN90" s="72"/>
      <c r="EO90" s="72"/>
      <c r="EP90" s="72"/>
      <c r="EQ90" s="72"/>
      <c r="ER90" s="72"/>
      <c r="ES90" s="72"/>
      <c r="ET90" s="72"/>
      <c r="EU90" s="72"/>
      <c r="EV90" s="72"/>
      <c r="EW90" s="72"/>
      <c r="EX90" s="72"/>
      <c r="EY90" s="72"/>
      <c r="EZ90" s="72"/>
      <c r="FA90" s="72"/>
      <c r="FB90" s="72"/>
      <c r="FC90" s="72"/>
      <c r="FD90" s="72"/>
      <c r="FE90" s="72"/>
      <c r="FF90" s="72"/>
      <c r="FG90" s="72"/>
      <c r="FH90" s="72"/>
      <c r="FI90" s="72"/>
      <c r="FJ90" s="72"/>
      <c r="FK90" s="72"/>
      <c r="FL90" s="72"/>
      <c r="FM90" s="72"/>
      <c r="FN90" s="72"/>
      <c r="FO90" s="72"/>
      <c r="FP90" s="72"/>
      <c r="FQ90" s="72"/>
      <c r="FR90" s="72"/>
      <c r="FS90" s="72"/>
      <c r="FT90" s="72"/>
      <c r="FU90" s="72"/>
      <c r="FV90" s="72"/>
      <c r="FW90" s="72"/>
      <c r="FX90" s="72"/>
      <c r="FY90" s="72"/>
      <c r="FZ90" s="72"/>
    </row>
    <row r="91" spans="1:182" s="2" customFormat="1" ht="10.5">
      <c r="A91" s="80" t="s">
        <v>149</v>
      </c>
      <c r="B91" s="82" t="s">
        <v>150</v>
      </c>
      <c r="C91" s="20">
        <v>6</v>
      </c>
      <c r="D91" s="25" t="s">
        <v>170</v>
      </c>
      <c r="E91" s="19" t="s">
        <v>171</v>
      </c>
      <c r="F91" s="20">
        <v>2</v>
      </c>
      <c r="G91" s="20">
        <v>2</v>
      </c>
      <c r="H91" s="20"/>
      <c r="I91" s="20"/>
      <c r="J91" s="20"/>
      <c r="K91" s="20">
        <v>32</v>
      </c>
      <c r="L91" s="20">
        <v>32</v>
      </c>
      <c r="M91" s="20"/>
      <c r="N91" s="20"/>
      <c r="O91" s="20"/>
      <c r="P91" s="20" t="s">
        <v>20</v>
      </c>
      <c r="Q91" s="94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  <c r="EF91" s="72"/>
      <c r="EG91" s="72"/>
      <c r="EH91" s="72"/>
      <c r="EI91" s="72"/>
      <c r="EJ91" s="72"/>
      <c r="EK91" s="72"/>
      <c r="EL91" s="72"/>
      <c r="EM91" s="72"/>
      <c r="EN91" s="72"/>
      <c r="EO91" s="72"/>
      <c r="EP91" s="72"/>
      <c r="EQ91" s="72"/>
      <c r="ER91" s="72"/>
      <c r="ES91" s="72"/>
      <c r="ET91" s="72"/>
      <c r="EU91" s="72"/>
      <c r="EV91" s="72"/>
      <c r="EW91" s="72"/>
      <c r="EX91" s="72"/>
      <c r="EY91" s="72"/>
      <c r="EZ91" s="72"/>
      <c r="FA91" s="72"/>
      <c r="FB91" s="72"/>
      <c r="FC91" s="72"/>
      <c r="FD91" s="72"/>
      <c r="FE91" s="72"/>
      <c r="FF91" s="72"/>
      <c r="FG91" s="72"/>
      <c r="FH91" s="72"/>
      <c r="FI91" s="72"/>
      <c r="FJ91" s="72"/>
      <c r="FK91" s="72"/>
      <c r="FL91" s="72"/>
      <c r="FM91" s="72"/>
      <c r="FN91" s="72"/>
      <c r="FO91" s="72"/>
      <c r="FP91" s="72"/>
      <c r="FQ91" s="72"/>
      <c r="FR91" s="72"/>
      <c r="FS91" s="72"/>
      <c r="FT91" s="72"/>
      <c r="FU91" s="72"/>
      <c r="FV91" s="72"/>
      <c r="FW91" s="72"/>
      <c r="FX91" s="72"/>
      <c r="FY91" s="72"/>
      <c r="FZ91" s="72"/>
    </row>
    <row r="92" spans="1:182" ht="10.5">
      <c r="A92" s="21" t="s">
        <v>149</v>
      </c>
      <c r="B92" s="82" t="s">
        <v>150</v>
      </c>
      <c r="C92" s="20">
        <v>6</v>
      </c>
      <c r="D92" s="25" t="s">
        <v>168</v>
      </c>
      <c r="E92" s="56" t="s">
        <v>169</v>
      </c>
      <c r="F92" s="34">
        <v>2</v>
      </c>
      <c r="G92" s="34">
        <v>2</v>
      </c>
      <c r="H92" s="34"/>
      <c r="I92" s="34"/>
      <c r="J92" s="34"/>
      <c r="K92" s="34">
        <v>32</v>
      </c>
      <c r="L92" s="34">
        <v>32</v>
      </c>
      <c r="M92" s="34"/>
      <c r="N92" s="34"/>
      <c r="O92" s="34"/>
      <c r="P92" s="59" t="s">
        <v>20</v>
      </c>
      <c r="Q92" s="94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  <c r="DV92" s="72"/>
      <c r="DW92" s="72"/>
      <c r="DX92" s="72"/>
      <c r="DY92" s="72"/>
      <c r="DZ92" s="72"/>
      <c r="EA92" s="72"/>
      <c r="EB92" s="72"/>
      <c r="EC92" s="72"/>
      <c r="ED92" s="72"/>
      <c r="EE92" s="72"/>
      <c r="EF92" s="72"/>
      <c r="EG92" s="72"/>
      <c r="EH92" s="72"/>
      <c r="EI92" s="72"/>
      <c r="EJ92" s="72"/>
      <c r="EK92" s="72"/>
      <c r="EL92" s="72"/>
      <c r="EM92" s="72"/>
      <c r="EN92" s="72"/>
      <c r="EO92" s="72"/>
      <c r="EP92" s="72"/>
      <c r="EQ92" s="72"/>
      <c r="ER92" s="72"/>
      <c r="ES92" s="72"/>
      <c r="ET92" s="72"/>
      <c r="EU92" s="72"/>
      <c r="EV92" s="72"/>
      <c r="EW92" s="72"/>
      <c r="EX92" s="72"/>
      <c r="EY92" s="72"/>
      <c r="EZ92" s="72"/>
      <c r="FA92" s="72"/>
      <c r="FB92" s="72"/>
      <c r="FC92" s="72"/>
      <c r="FD92" s="72"/>
      <c r="FE92" s="72"/>
      <c r="FF92" s="72"/>
      <c r="FG92" s="72"/>
      <c r="FH92" s="72"/>
      <c r="FI92" s="72"/>
      <c r="FJ92" s="72"/>
      <c r="FK92" s="72"/>
      <c r="FL92" s="72"/>
      <c r="FM92" s="72"/>
      <c r="FN92" s="72"/>
      <c r="FO92" s="72"/>
      <c r="FP92" s="72"/>
      <c r="FQ92" s="72"/>
      <c r="FR92" s="72"/>
      <c r="FS92" s="72"/>
      <c r="FT92" s="72"/>
      <c r="FU92" s="72"/>
      <c r="FV92" s="72"/>
      <c r="FW92" s="72"/>
      <c r="FX92" s="72"/>
      <c r="FY92" s="72"/>
      <c r="FZ92" s="72"/>
    </row>
    <row r="93" spans="1:182" ht="10.5">
      <c r="A93" s="21" t="s">
        <v>149</v>
      </c>
      <c r="B93" s="82" t="s">
        <v>150</v>
      </c>
      <c r="C93" s="20">
        <v>6</v>
      </c>
      <c r="D93" s="47" t="s">
        <v>174</v>
      </c>
      <c r="E93" s="56" t="s">
        <v>175</v>
      </c>
      <c r="F93" s="34">
        <v>2</v>
      </c>
      <c r="G93" s="34">
        <v>1</v>
      </c>
      <c r="H93" s="34">
        <v>1</v>
      </c>
      <c r="I93" s="34"/>
      <c r="J93" s="34"/>
      <c r="K93" s="34">
        <v>32</v>
      </c>
      <c r="L93" s="34">
        <v>16</v>
      </c>
      <c r="M93" s="34">
        <v>16</v>
      </c>
      <c r="N93" s="34"/>
      <c r="O93" s="34"/>
      <c r="P93" s="59" t="s">
        <v>20</v>
      </c>
      <c r="Q93" s="94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72"/>
      <c r="EK93" s="72"/>
      <c r="EL93" s="72"/>
      <c r="EM93" s="72"/>
      <c r="EN93" s="72"/>
      <c r="EO93" s="72"/>
      <c r="EP93" s="72"/>
      <c r="EQ93" s="72"/>
      <c r="ER93" s="72"/>
      <c r="ES93" s="72"/>
      <c r="ET93" s="72"/>
      <c r="EU93" s="72"/>
      <c r="EV93" s="72"/>
      <c r="EW93" s="72"/>
      <c r="EX93" s="72"/>
      <c r="EY93" s="72"/>
      <c r="EZ93" s="72"/>
      <c r="FA93" s="72"/>
      <c r="FB93" s="72"/>
      <c r="FC93" s="72"/>
      <c r="FD93" s="72"/>
      <c r="FE93" s="72"/>
      <c r="FF93" s="72"/>
      <c r="FG93" s="72"/>
      <c r="FH93" s="72"/>
      <c r="FI93" s="72"/>
      <c r="FJ93" s="72"/>
      <c r="FK93" s="72"/>
      <c r="FL93" s="72"/>
      <c r="FM93" s="72"/>
      <c r="FN93" s="72"/>
      <c r="FO93" s="72"/>
      <c r="FP93" s="72"/>
      <c r="FQ93" s="72"/>
      <c r="FR93" s="72"/>
      <c r="FS93" s="72"/>
      <c r="FT93" s="72"/>
      <c r="FU93" s="72"/>
      <c r="FV93" s="72"/>
      <c r="FW93" s="72"/>
      <c r="FX93" s="72"/>
      <c r="FY93" s="72"/>
      <c r="FZ93" s="72"/>
    </row>
    <row r="94" spans="1:182" ht="10.5">
      <c r="A94" s="21" t="s">
        <v>149</v>
      </c>
      <c r="B94" s="82" t="s">
        <v>150</v>
      </c>
      <c r="C94" s="20">
        <v>6</v>
      </c>
      <c r="D94" s="85" t="s">
        <v>176</v>
      </c>
      <c r="E94" s="56" t="s">
        <v>177</v>
      </c>
      <c r="F94" s="34">
        <v>2</v>
      </c>
      <c r="G94" s="34">
        <v>2</v>
      </c>
      <c r="H94" s="34"/>
      <c r="I94" s="34"/>
      <c r="J94" s="34"/>
      <c r="K94" s="34">
        <v>32</v>
      </c>
      <c r="L94" s="34">
        <v>32</v>
      </c>
      <c r="M94" s="34"/>
      <c r="N94" s="34"/>
      <c r="O94" s="34"/>
      <c r="P94" s="59" t="s">
        <v>20</v>
      </c>
      <c r="Q94" s="94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72"/>
      <c r="ED94" s="72"/>
      <c r="EE94" s="72"/>
      <c r="EF94" s="72"/>
      <c r="EG94" s="72"/>
      <c r="EH94" s="72"/>
      <c r="EI94" s="72"/>
      <c r="EJ94" s="72"/>
      <c r="EK94" s="72"/>
      <c r="EL94" s="72"/>
      <c r="EM94" s="72"/>
      <c r="EN94" s="72"/>
      <c r="EO94" s="72"/>
      <c r="EP94" s="72"/>
      <c r="EQ94" s="72"/>
      <c r="ER94" s="72"/>
      <c r="ES94" s="72"/>
      <c r="ET94" s="72"/>
      <c r="EU94" s="72"/>
      <c r="EV94" s="72"/>
      <c r="EW94" s="72"/>
      <c r="EX94" s="72"/>
      <c r="EY94" s="72"/>
      <c r="EZ94" s="72"/>
      <c r="FA94" s="72"/>
      <c r="FB94" s="72"/>
      <c r="FC94" s="72"/>
      <c r="FD94" s="72"/>
      <c r="FE94" s="72"/>
      <c r="FF94" s="72"/>
      <c r="FG94" s="72"/>
      <c r="FH94" s="72"/>
      <c r="FI94" s="72"/>
      <c r="FJ94" s="72"/>
      <c r="FK94" s="72"/>
      <c r="FL94" s="72"/>
      <c r="FM94" s="72"/>
      <c r="FN94" s="72"/>
      <c r="FO94" s="72"/>
      <c r="FP94" s="72"/>
      <c r="FQ94" s="72"/>
      <c r="FR94" s="72"/>
      <c r="FS94" s="72"/>
      <c r="FT94" s="72"/>
      <c r="FU94" s="72"/>
      <c r="FV94" s="72"/>
      <c r="FW94" s="72"/>
      <c r="FX94" s="72"/>
      <c r="FY94" s="72"/>
      <c r="FZ94" s="72"/>
    </row>
    <row r="95" spans="1:182" ht="10.5">
      <c r="A95" s="21" t="s">
        <v>149</v>
      </c>
      <c r="B95" s="82" t="s">
        <v>150</v>
      </c>
      <c r="C95" s="20">
        <v>6</v>
      </c>
      <c r="D95" s="85" t="s">
        <v>178</v>
      </c>
      <c r="E95" s="56" t="s">
        <v>179</v>
      </c>
      <c r="F95" s="34">
        <v>2</v>
      </c>
      <c r="G95" s="34">
        <v>1</v>
      </c>
      <c r="H95" s="34">
        <v>1</v>
      </c>
      <c r="I95" s="34"/>
      <c r="J95" s="34"/>
      <c r="K95" s="34">
        <v>32</v>
      </c>
      <c r="L95" s="34">
        <v>16</v>
      </c>
      <c r="M95" s="34">
        <v>16</v>
      </c>
      <c r="N95" s="34"/>
      <c r="O95" s="34"/>
      <c r="P95" s="59" t="s">
        <v>20</v>
      </c>
      <c r="Q95" s="95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2"/>
      <c r="DY95" s="72"/>
      <c r="DZ95" s="72"/>
      <c r="EA95" s="72"/>
      <c r="EB95" s="72"/>
      <c r="EC95" s="72"/>
      <c r="ED95" s="72"/>
      <c r="EE95" s="72"/>
      <c r="EF95" s="72"/>
      <c r="EG95" s="72"/>
      <c r="EH95" s="72"/>
      <c r="EI95" s="72"/>
      <c r="EJ95" s="72"/>
      <c r="EK95" s="72"/>
      <c r="EL95" s="72"/>
      <c r="EM95" s="72"/>
      <c r="EN95" s="72"/>
      <c r="EO95" s="72"/>
      <c r="EP95" s="72"/>
      <c r="EQ95" s="72"/>
      <c r="ER95" s="72"/>
      <c r="ES95" s="72"/>
      <c r="ET95" s="72"/>
      <c r="EU95" s="72"/>
      <c r="EV95" s="72"/>
      <c r="EW95" s="72"/>
      <c r="EX95" s="72"/>
      <c r="EY95" s="72"/>
      <c r="EZ95" s="72"/>
      <c r="FA95" s="72"/>
      <c r="FB95" s="72"/>
      <c r="FC95" s="72"/>
      <c r="FD95" s="72"/>
      <c r="FE95" s="72"/>
      <c r="FF95" s="72"/>
      <c r="FG95" s="72"/>
      <c r="FH95" s="72"/>
      <c r="FI95" s="72"/>
      <c r="FJ95" s="72"/>
      <c r="FK95" s="72"/>
      <c r="FL95" s="72"/>
      <c r="FM95" s="72"/>
      <c r="FN95" s="72"/>
      <c r="FO95" s="72"/>
      <c r="FP95" s="72"/>
      <c r="FQ95" s="72"/>
      <c r="FR95" s="72"/>
      <c r="FS95" s="72"/>
      <c r="FT95" s="72"/>
      <c r="FU95" s="72"/>
      <c r="FV95" s="72"/>
      <c r="FW95" s="72"/>
      <c r="FX95" s="72"/>
      <c r="FY95" s="72"/>
      <c r="FZ95" s="72"/>
    </row>
    <row r="96" spans="1:17" ht="10.5">
      <c r="A96" s="21"/>
      <c r="B96" s="22"/>
      <c r="C96" s="20">
        <v>6</v>
      </c>
      <c r="D96" s="18" t="s">
        <v>70</v>
      </c>
      <c r="E96" s="18"/>
      <c r="F96" s="20">
        <f aca="true" t="shared" si="5" ref="F96:O96">SUM(F82:F88,F93:F95)</f>
        <v>19</v>
      </c>
      <c r="G96" s="20">
        <f t="shared" si="5"/>
        <v>12.5</v>
      </c>
      <c r="H96" s="20">
        <f t="shared" si="5"/>
        <v>6.5</v>
      </c>
      <c r="I96" s="20">
        <f t="shared" si="5"/>
        <v>0</v>
      </c>
      <c r="J96" s="20">
        <f t="shared" si="5"/>
        <v>0</v>
      </c>
      <c r="K96" s="20">
        <f t="shared" si="5"/>
        <v>294</v>
      </c>
      <c r="L96" s="20">
        <f t="shared" si="5"/>
        <v>168</v>
      </c>
      <c r="M96" s="20">
        <f t="shared" si="5"/>
        <v>110</v>
      </c>
      <c r="N96" s="20">
        <f t="shared" si="5"/>
        <v>0</v>
      </c>
      <c r="O96" s="20">
        <f t="shared" si="5"/>
        <v>16</v>
      </c>
      <c r="P96" s="20" t="s">
        <v>71</v>
      </c>
      <c r="Q96" s="20" t="s">
        <v>71</v>
      </c>
    </row>
    <row r="97" spans="1:17" ht="42">
      <c r="A97" s="21" t="s">
        <v>205</v>
      </c>
      <c r="B97" s="22" t="s">
        <v>17</v>
      </c>
      <c r="C97" s="18" t="s">
        <v>206</v>
      </c>
      <c r="D97" s="25" t="s">
        <v>207</v>
      </c>
      <c r="E97" s="35" t="s">
        <v>208</v>
      </c>
      <c r="F97" s="34">
        <v>12</v>
      </c>
      <c r="G97" s="34"/>
      <c r="H97" s="34"/>
      <c r="I97" s="34"/>
      <c r="J97" s="34">
        <v>12</v>
      </c>
      <c r="K97" s="34"/>
      <c r="L97" s="34"/>
      <c r="M97" s="34"/>
      <c r="N97" s="34"/>
      <c r="O97" s="34"/>
      <c r="P97" s="20" t="s">
        <v>20</v>
      </c>
      <c r="Q97" s="54" t="s">
        <v>209</v>
      </c>
    </row>
    <row r="98" spans="1:17" ht="18.75" customHeight="1">
      <c r="A98" s="21" t="s">
        <v>205</v>
      </c>
      <c r="B98" s="22" t="s">
        <v>17</v>
      </c>
      <c r="C98" s="25" t="s">
        <v>210</v>
      </c>
      <c r="D98" s="25" t="s">
        <v>211</v>
      </c>
      <c r="E98" s="35" t="s">
        <v>212</v>
      </c>
      <c r="F98" s="34">
        <v>12</v>
      </c>
      <c r="G98" s="34"/>
      <c r="H98" s="34"/>
      <c r="I98" s="34"/>
      <c r="J98" s="34">
        <v>12</v>
      </c>
      <c r="K98" s="34"/>
      <c r="L98" s="34"/>
      <c r="M98" s="34"/>
      <c r="N98" s="34"/>
      <c r="O98" s="34"/>
      <c r="P98" s="20" t="s">
        <v>20</v>
      </c>
      <c r="Q98" s="96" t="s">
        <v>258</v>
      </c>
    </row>
    <row r="99" spans="1:17" ht="10.5">
      <c r="A99" s="21" t="s">
        <v>180</v>
      </c>
      <c r="B99" s="22" t="s">
        <v>17</v>
      </c>
      <c r="C99" s="18">
        <v>8</v>
      </c>
      <c r="D99" s="18" t="s">
        <v>202</v>
      </c>
      <c r="E99" s="19" t="s">
        <v>203</v>
      </c>
      <c r="F99" s="20">
        <v>1</v>
      </c>
      <c r="G99" s="20"/>
      <c r="H99" s="20"/>
      <c r="I99" s="20"/>
      <c r="J99" s="20">
        <v>1</v>
      </c>
      <c r="K99" s="20"/>
      <c r="L99" s="20"/>
      <c r="M99" s="20"/>
      <c r="N99" s="20"/>
      <c r="O99" s="20"/>
      <c r="P99" s="20" t="s">
        <v>20</v>
      </c>
      <c r="Q99" s="19" t="s">
        <v>188</v>
      </c>
    </row>
    <row r="100" spans="1:17" ht="10.5">
      <c r="A100" s="21"/>
      <c r="B100" s="22"/>
      <c r="C100" s="18" t="s">
        <v>206</v>
      </c>
      <c r="D100" s="18" t="s">
        <v>70</v>
      </c>
      <c r="E100" s="18"/>
      <c r="F100" s="20">
        <v>25</v>
      </c>
      <c r="G100" s="20">
        <f aca="true" t="shared" si="6" ref="G100:O100">SUM(G97:G99)</f>
        <v>0</v>
      </c>
      <c r="H100" s="20">
        <f t="shared" si="6"/>
        <v>0</v>
      </c>
      <c r="I100" s="20">
        <f t="shared" si="6"/>
        <v>0</v>
      </c>
      <c r="J100" s="20">
        <f t="shared" si="6"/>
        <v>25</v>
      </c>
      <c r="K100" s="20">
        <f t="shared" si="6"/>
        <v>0</v>
      </c>
      <c r="L100" s="20">
        <v>0</v>
      </c>
      <c r="M100" s="20">
        <f t="shared" si="6"/>
        <v>0</v>
      </c>
      <c r="N100" s="20">
        <f t="shared" si="6"/>
        <v>0</v>
      </c>
      <c r="O100" s="20">
        <f t="shared" si="6"/>
        <v>0</v>
      </c>
      <c r="P100" s="20" t="s">
        <v>71</v>
      </c>
      <c r="Q100" s="20" t="s">
        <v>71</v>
      </c>
    </row>
    <row r="101" spans="1:255" ht="14.25">
      <c r="A101" s="86" t="s">
        <v>213</v>
      </c>
      <c r="B101" s="87" t="s">
        <v>17</v>
      </c>
      <c r="C101" s="88" t="s">
        <v>214</v>
      </c>
      <c r="D101" s="89"/>
      <c r="E101" s="89" t="s">
        <v>215</v>
      </c>
      <c r="F101" s="89">
        <v>8</v>
      </c>
      <c r="G101" s="89"/>
      <c r="H101" s="89"/>
      <c r="I101" s="89"/>
      <c r="J101" s="89">
        <v>8</v>
      </c>
      <c r="K101" s="89"/>
      <c r="L101" s="89"/>
      <c r="M101" s="89"/>
      <c r="N101" s="89"/>
      <c r="O101" s="89"/>
      <c r="P101" s="89"/>
      <c r="Q101" s="97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  <c r="BB101" s="98"/>
      <c r="BC101" s="98"/>
      <c r="BD101" s="98"/>
      <c r="BE101" s="98"/>
      <c r="BF101" s="98"/>
      <c r="BG101" s="98"/>
      <c r="BH101" s="98"/>
      <c r="BI101" s="98"/>
      <c r="BJ101" s="98"/>
      <c r="BK101" s="98"/>
      <c r="BL101" s="98"/>
      <c r="BM101" s="98"/>
      <c r="BN101" s="98"/>
      <c r="BO101" s="98"/>
      <c r="BP101" s="98"/>
      <c r="BQ101" s="98"/>
      <c r="BR101" s="98"/>
      <c r="BS101" s="98"/>
      <c r="BT101" s="98"/>
      <c r="BU101" s="98"/>
      <c r="BV101" s="98"/>
      <c r="BW101" s="98"/>
      <c r="BX101" s="98"/>
      <c r="BY101" s="98"/>
      <c r="BZ101" s="98"/>
      <c r="CA101" s="98"/>
      <c r="CB101" s="98"/>
      <c r="CC101" s="98"/>
      <c r="CD101" s="98"/>
      <c r="CE101" s="98"/>
      <c r="CF101" s="98"/>
      <c r="CG101" s="98"/>
      <c r="CH101" s="98"/>
      <c r="CI101" s="98"/>
      <c r="CJ101" s="98"/>
      <c r="CK101" s="98"/>
      <c r="CL101" s="98"/>
      <c r="CM101" s="98"/>
      <c r="CN101" s="98"/>
      <c r="CO101" s="98"/>
      <c r="CP101" s="98"/>
      <c r="CQ101" s="98"/>
      <c r="CR101" s="98"/>
      <c r="CS101" s="98"/>
      <c r="CT101" s="98"/>
      <c r="CU101" s="98"/>
      <c r="CV101" s="98"/>
      <c r="CW101" s="98"/>
      <c r="CX101" s="98"/>
      <c r="CY101" s="98"/>
      <c r="CZ101" s="98"/>
      <c r="DA101" s="98"/>
      <c r="DB101" s="98"/>
      <c r="DC101" s="98"/>
      <c r="DD101" s="98"/>
      <c r="DE101" s="98"/>
      <c r="DF101" s="98"/>
      <c r="DG101" s="98"/>
      <c r="DH101" s="98"/>
      <c r="DI101" s="98"/>
      <c r="DJ101" s="98"/>
      <c r="DK101" s="98"/>
      <c r="DL101" s="98"/>
      <c r="DM101" s="98"/>
      <c r="DN101" s="98"/>
      <c r="DO101" s="98"/>
      <c r="DP101" s="98"/>
      <c r="DQ101" s="98"/>
      <c r="DR101" s="98"/>
      <c r="DS101" s="98"/>
      <c r="DT101" s="98"/>
      <c r="DU101" s="98"/>
      <c r="DV101" s="98"/>
      <c r="DW101" s="98"/>
      <c r="DX101" s="98"/>
      <c r="DY101" s="98"/>
      <c r="DZ101" s="98"/>
      <c r="EA101" s="98"/>
      <c r="EB101" s="98"/>
      <c r="EC101" s="98"/>
      <c r="ED101" s="98"/>
      <c r="EE101" s="98"/>
      <c r="EF101" s="98"/>
      <c r="EG101" s="98"/>
      <c r="EH101" s="98"/>
      <c r="EI101" s="98"/>
      <c r="EJ101" s="98"/>
      <c r="EK101" s="98"/>
      <c r="EL101" s="98"/>
      <c r="EM101" s="98"/>
      <c r="EN101" s="98"/>
      <c r="EO101" s="98"/>
      <c r="EP101" s="98"/>
      <c r="EQ101" s="98"/>
      <c r="ER101" s="98"/>
      <c r="ES101" s="98"/>
      <c r="ET101" s="98"/>
      <c r="EU101" s="98"/>
      <c r="EV101" s="98"/>
      <c r="EW101" s="98"/>
      <c r="EX101" s="98"/>
      <c r="EY101" s="98"/>
      <c r="EZ101" s="98"/>
      <c r="FA101" s="98"/>
      <c r="FB101" s="98"/>
      <c r="FC101" s="98"/>
      <c r="FD101" s="98"/>
      <c r="FE101" s="98"/>
      <c r="FF101" s="98"/>
      <c r="FG101" s="98"/>
      <c r="FH101" s="98"/>
      <c r="FI101" s="98"/>
      <c r="FJ101" s="98"/>
      <c r="FK101" s="98"/>
      <c r="FL101" s="98"/>
      <c r="FM101" s="98"/>
      <c r="FN101" s="98"/>
      <c r="FO101" s="98"/>
      <c r="FP101" s="98"/>
      <c r="FQ101" s="98"/>
      <c r="FR101" s="98"/>
      <c r="FS101" s="98"/>
      <c r="FT101" s="98"/>
      <c r="FU101" s="98"/>
      <c r="FV101" s="98"/>
      <c r="FW101" s="98"/>
      <c r="FX101" s="98"/>
      <c r="FY101" s="98"/>
      <c r="FZ101" s="98"/>
      <c r="GA101" s="98"/>
      <c r="GB101" s="98"/>
      <c r="GC101" s="98"/>
      <c r="GD101" s="98"/>
      <c r="GE101" s="98"/>
      <c r="GF101" s="98"/>
      <c r="GG101" s="98"/>
      <c r="GH101" s="98"/>
      <c r="GI101" s="98"/>
      <c r="GJ101" s="98"/>
      <c r="GK101" s="98"/>
      <c r="GL101" s="98"/>
      <c r="GM101" s="98"/>
      <c r="GN101" s="98"/>
      <c r="GO101" s="98"/>
      <c r="GP101" s="98"/>
      <c r="GQ101" s="98"/>
      <c r="GR101" s="98"/>
      <c r="GS101" s="98"/>
      <c r="GT101" s="98"/>
      <c r="GU101" s="98"/>
      <c r="GV101" s="98"/>
      <c r="GW101" s="98"/>
      <c r="GX101" s="98"/>
      <c r="GY101" s="98"/>
      <c r="GZ101" s="98"/>
      <c r="HA101" s="98"/>
      <c r="HB101" s="98"/>
      <c r="HC101" s="98"/>
      <c r="HD101" s="98"/>
      <c r="HE101" s="98"/>
      <c r="HF101" s="98"/>
      <c r="HG101" s="98"/>
      <c r="HH101" s="98"/>
      <c r="HI101" s="98"/>
      <c r="HJ101" s="98"/>
      <c r="HK101" s="98"/>
      <c r="HL101" s="98"/>
      <c r="HM101" s="98"/>
      <c r="HN101" s="98"/>
      <c r="HO101" s="98"/>
      <c r="HP101" s="98"/>
      <c r="HQ101" s="98"/>
      <c r="HR101" s="98"/>
      <c r="HS101" s="98"/>
      <c r="HT101" s="98"/>
      <c r="HU101" s="98"/>
      <c r="HV101" s="98"/>
      <c r="HW101" s="98"/>
      <c r="HX101" s="98"/>
      <c r="HY101" s="98"/>
      <c r="HZ101" s="98"/>
      <c r="IA101" s="98"/>
      <c r="IB101" s="98"/>
      <c r="IC101" s="98"/>
      <c r="ID101" s="98"/>
      <c r="IE101" s="98"/>
      <c r="IF101" s="98"/>
      <c r="IG101" s="98"/>
      <c r="IH101" s="98"/>
      <c r="II101" s="98"/>
      <c r="IJ101" s="98"/>
      <c r="IK101" s="98"/>
      <c r="IL101" s="98"/>
      <c r="IM101" s="98"/>
      <c r="IN101" s="98"/>
      <c r="IO101" s="98"/>
      <c r="IP101" s="98"/>
      <c r="IQ101" s="98"/>
      <c r="IR101" s="98"/>
      <c r="IS101" s="98"/>
      <c r="IT101" s="98"/>
      <c r="IU101" s="98"/>
    </row>
    <row r="102" spans="1:17" s="4" customFormat="1" ht="10.5">
      <c r="A102" s="13"/>
      <c r="B102" s="13"/>
      <c r="C102" s="90" t="s">
        <v>70</v>
      </c>
      <c r="D102" s="90"/>
      <c r="E102" s="91"/>
      <c r="F102" s="20">
        <v>8</v>
      </c>
      <c r="G102" s="20"/>
      <c r="H102" s="20">
        <v>0</v>
      </c>
      <c r="I102" s="20"/>
      <c r="J102" s="13">
        <v>8</v>
      </c>
      <c r="K102" s="20"/>
      <c r="L102" s="20"/>
      <c r="M102" s="20"/>
      <c r="N102" s="20"/>
      <c r="O102" s="20"/>
      <c r="P102" s="20"/>
      <c r="Q102" s="99" t="s">
        <v>71</v>
      </c>
    </row>
    <row r="103" spans="1:17" ht="10.5">
      <c r="A103" s="34" t="s">
        <v>216</v>
      </c>
      <c r="B103" s="34"/>
      <c r="C103" s="34"/>
      <c r="D103" s="34"/>
      <c r="E103" s="34"/>
      <c r="F103" s="34">
        <f aca="true" t="shared" si="7" ref="F103:O103">F19+F35+F49+F64+F81+F96+F100+F102</f>
        <v>177</v>
      </c>
      <c r="G103" s="34">
        <f t="shared" si="7"/>
        <v>101.5</v>
      </c>
      <c r="H103" s="34">
        <f t="shared" si="7"/>
        <v>33.5</v>
      </c>
      <c r="I103" s="34">
        <f t="shared" si="7"/>
        <v>2</v>
      </c>
      <c r="J103" s="34">
        <f t="shared" si="7"/>
        <v>40</v>
      </c>
      <c r="K103" s="34">
        <f t="shared" si="7"/>
        <v>2358</v>
      </c>
      <c r="L103" s="34">
        <f t="shared" si="7"/>
        <v>1488</v>
      </c>
      <c r="M103" s="34">
        <f t="shared" si="7"/>
        <v>678</v>
      </c>
      <c r="N103" s="34">
        <f t="shared" si="7"/>
        <v>48</v>
      </c>
      <c r="O103" s="34">
        <f t="shared" si="7"/>
        <v>144</v>
      </c>
      <c r="P103" s="20" t="s">
        <v>71</v>
      </c>
      <c r="Q103" s="20" t="s">
        <v>71</v>
      </c>
    </row>
    <row r="104" ht="10.5">
      <c r="D104" s="92"/>
    </row>
    <row r="105" ht="10.5">
      <c r="D105" s="92"/>
    </row>
    <row r="106" ht="10.5">
      <c r="D106" s="92"/>
    </row>
    <row r="107" ht="10.5">
      <c r="D107" s="92"/>
    </row>
    <row r="108" ht="10.5">
      <c r="D108" s="92"/>
    </row>
    <row r="109" ht="10.5">
      <c r="D109" s="92"/>
    </row>
    <row r="110" ht="10.5">
      <c r="D110" s="92"/>
    </row>
    <row r="111" ht="10.5">
      <c r="D111" s="92"/>
    </row>
    <row r="112" ht="10.5">
      <c r="D112" s="92"/>
    </row>
    <row r="113" ht="10.5">
      <c r="D113" s="92"/>
    </row>
    <row r="114" ht="10.5">
      <c r="D114" s="92"/>
    </row>
    <row r="115" ht="10.5">
      <c r="D115" s="92"/>
    </row>
    <row r="116" ht="10.5">
      <c r="D116" s="92"/>
    </row>
    <row r="117" ht="10.5">
      <c r="D117" s="92"/>
    </row>
    <row r="118" ht="10.5">
      <c r="D118" s="92"/>
    </row>
    <row r="119" ht="10.5">
      <c r="D119" s="92"/>
    </row>
    <row r="120" ht="10.5">
      <c r="D120" s="92"/>
    </row>
    <row r="121" ht="10.5">
      <c r="D121" s="92"/>
    </row>
    <row r="122" ht="10.5">
      <c r="D122" s="92"/>
    </row>
    <row r="123" ht="10.5">
      <c r="D123" s="92"/>
    </row>
    <row r="124" ht="10.5">
      <c r="D124" s="92"/>
    </row>
    <row r="125" ht="10.5">
      <c r="D125" s="92"/>
    </row>
    <row r="126" ht="10.5">
      <c r="D126" s="92"/>
    </row>
    <row r="127" ht="10.5">
      <c r="D127" s="92"/>
    </row>
    <row r="128" ht="10.5">
      <c r="D128" s="92"/>
    </row>
    <row r="129" ht="10.5">
      <c r="D129" s="92"/>
    </row>
    <row r="130" ht="10.5">
      <c r="D130" s="92"/>
    </row>
    <row r="131" ht="10.5">
      <c r="D131" s="92"/>
    </row>
    <row r="132" ht="10.5">
      <c r="D132" s="92"/>
    </row>
    <row r="133" ht="10.5">
      <c r="D133" s="92"/>
    </row>
    <row r="134" ht="10.5">
      <c r="D134" s="92"/>
    </row>
    <row r="135" ht="10.5">
      <c r="D135" s="92"/>
    </row>
    <row r="136" ht="10.5">
      <c r="D136" s="92"/>
    </row>
    <row r="137" ht="10.5">
      <c r="D137" s="92"/>
    </row>
    <row r="138" ht="10.5">
      <c r="D138" s="92"/>
    </row>
    <row r="139" ht="10.5">
      <c r="D139" s="92"/>
    </row>
    <row r="140" ht="10.5">
      <c r="D140" s="92"/>
    </row>
    <row r="141" ht="10.5">
      <c r="D141" s="92"/>
    </row>
    <row r="142" ht="10.5">
      <c r="D142" s="92"/>
    </row>
    <row r="143" ht="10.5">
      <c r="D143" s="92"/>
    </row>
    <row r="144" ht="10.5">
      <c r="D144" s="92"/>
    </row>
    <row r="145" ht="10.5">
      <c r="D145" s="92"/>
    </row>
    <row r="146" ht="10.5">
      <c r="D146" s="92"/>
    </row>
    <row r="147" ht="10.5">
      <c r="D147" s="92"/>
    </row>
    <row r="148" ht="10.5">
      <c r="D148" s="92"/>
    </row>
    <row r="149" ht="10.5">
      <c r="D149" s="92"/>
    </row>
    <row r="150" ht="10.5">
      <c r="D150" s="92"/>
    </row>
    <row r="151" ht="10.5">
      <c r="D151" s="92"/>
    </row>
    <row r="152" ht="10.5">
      <c r="D152" s="92"/>
    </row>
    <row r="153" ht="10.5">
      <c r="D153" s="92"/>
    </row>
    <row r="154" ht="10.5">
      <c r="D154" s="92"/>
    </row>
    <row r="155" ht="10.5">
      <c r="D155" s="92"/>
    </row>
    <row r="156" ht="10.5">
      <c r="D156" s="92"/>
    </row>
    <row r="157" ht="10.5">
      <c r="D157" s="92"/>
    </row>
    <row r="158" ht="10.5">
      <c r="D158" s="92"/>
    </row>
    <row r="159" ht="10.5">
      <c r="D159" s="92"/>
    </row>
    <row r="160" ht="10.5">
      <c r="D160" s="92"/>
    </row>
    <row r="161" ht="10.5">
      <c r="D161" s="92"/>
    </row>
    <row r="162" ht="10.5">
      <c r="D162" s="92"/>
    </row>
    <row r="163" ht="10.5">
      <c r="D163" s="92"/>
    </row>
    <row r="164" ht="10.5">
      <c r="D164" s="92"/>
    </row>
    <row r="165" ht="10.5">
      <c r="D165" s="92"/>
    </row>
    <row r="166" ht="10.5">
      <c r="D166" s="92"/>
    </row>
    <row r="167" ht="10.5">
      <c r="D167" s="92"/>
    </row>
    <row r="168" ht="10.5">
      <c r="D168" s="92"/>
    </row>
    <row r="169" ht="10.5">
      <c r="D169" s="92"/>
    </row>
    <row r="170" ht="10.5">
      <c r="D170" s="92"/>
    </row>
    <row r="171" ht="10.5">
      <c r="D171" s="92"/>
    </row>
    <row r="172" ht="10.5">
      <c r="D172" s="92"/>
    </row>
    <row r="173" ht="10.5">
      <c r="D173" s="92"/>
    </row>
    <row r="174" ht="10.5">
      <c r="D174" s="92"/>
    </row>
    <row r="175" ht="10.5">
      <c r="D175" s="92"/>
    </row>
    <row r="176" ht="10.5">
      <c r="D176" s="92"/>
    </row>
    <row r="177" ht="10.5">
      <c r="D177" s="92"/>
    </row>
    <row r="178" ht="10.5">
      <c r="D178" s="92"/>
    </row>
    <row r="179" ht="10.5">
      <c r="D179" s="92"/>
    </row>
    <row r="180" ht="10.5">
      <c r="D180" s="92"/>
    </row>
    <row r="181" ht="10.5">
      <c r="D181" s="92"/>
    </row>
    <row r="182" ht="10.5">
      <c r="D182" s="92"/>
    </row>
    <row r="183" ht="10.5">
      <c r="D183" s="92"/>
    </row>
    <row r="184" ht="10.5">
      <c r="D184" s="92"/>
    </row>
    <row r="185" ht="10.5">
      <c r="D185" s="92"/>
    </row>
    <row r="186" ht="10.5">
      <c r="D186" s="92"/>
    </row>
    <row r="187" ht="10.5">
      <c r="D187" s="92"/>
    </row>
    <row r="188" ht="10.5">
      <c r="D188" s="92"/>
    </row>
    <row r="189" ht="10.5">
      <c r="D189" s="92"/>
    </row>
    <row r="190" ht="10.5">
      <c r="D190" s="92"/>
    </row>
    <row r="191" ht="10.5">
      <c r="D191" s="92"/>
    </row>
    <row r="192" ht="10.5">
      <c r="D192" s="92"/>
    </row>
    <row r="193" ht="10.5">
      <c r="D193" s="92"/>
    </row>
    <row r="194" ht="10.5">
      <c r="D194" s="92"/>
    </row>
    <row r="195" ht="10.5">
      <c r="D195" s="92"/>
    </row>
    <row r="196" ht="10.5">
      <c r="D196" s="92"/>
    </row>
    <row r="197" ht="10.5">
      <c r="D197" s="92"/>
    </row>
    <row r="198" ht="10.5">
      <c r="D198" s="92"/>
    </row>
    <row r="199" ht="10.5">
      <c r="D199" s="92"/>
    </row>
    <row r="200" ht="10.5">
      <c r="D200" s="92"/>
    </row>
    <row r="201" ht="10.5">
      <c r="D201" s="92"/>
    </row>
    <row r="202" ht="10.5">
      <c r="D202" s="92"/>
    </row>
    <row r="203" ht="10.5">
      <c r="D203" s="92"/>
    </row>
    <row r="204" ht="10.5">
      <c r="D204" s="92"/>
    </row>
    <row r="205" ht="10.5">
      <c r="D205" s="92"/>
    </row>
    <row r="206" ht="10.5">
      <c r="D206" s="92"/>
    </row>
    <row r="207" ht="10.5">
      <c r="D207" s="92"/>
    </row>
    <row r="208" ht="10.5">
      <c r="D208" s="92"/>
    </row>
    <row r="209" ht="10.5">
      <c r="D209" s="92"/>
    </row>
    <row r="210" ht="10.5">
      <c r="D210" s="92"/>
    </row>
    <row r="211" ht="10.5">
      <c r="D211" s="92"/>
    </row>
    <row r="212" ht="10.5">
      <c r="D212" s="92"/>
    </row>
    <row r="213" ht="10.5">
      <c r="D213" s="92"/>
    </row>
    <row r="214" ht="10.5">
      <c r="D214" s="92"/>
    </row>
    <row r="215" ht="10.5">
      <c r="D215" s="92"/>
    </row>
    <row r="216" ht="10.5">
      <c r="D216" s="92"/>
    </row>
    <row r="217" ht="10.5">
      <c r="D217" s="92"/>
    </row>
    <row r="218" ht="10.5">
      <c r="D218" s="92"/>
    </row>
    <row r="219" ht="10.5">
      <c r="D219" s="92"/>
    </row>
    <row r="220" ht="10.5">
      <c r="D220" s="92"/>
    </row>
    <row r="221" ht="10.5">
      <c r="D221" s="92"/>
    </row>
    <row r="222" ht="10.5">
      <c r="D222" s="92"/>
    </row>
    <row r="223" ht="10.5">
      <c r="D223" s="92"/>
    </row>
    <row r="224" ht="10.5">
      <c r="D224" s="92"/>
    </row>
    <row r="225" ht="10.5">
      <c r="D225" s="92"/>
    </row>
    <row r="226" ht="10.5">
      <c r="D226" s="92"/>
    </row>
    <row r="227" ht="10.5">
      <c r="D227" s="92"/>
    </row>
    <row r="228" ht="10.5">
      <c r="D228" s="92"/>
    </row>
    <row r="229" ht="10.5">
      <c r="D229" s="92"/>
    </row>
    <row r="230" ht="10.5">
      <c r="D230" s="92"/>
    </row>
    <row r="231" ht="10.5">
      <c r="D231" s="92"/>
    </row>
    <row r="232" ht="10.5">
      <c r="D232" s="92"/>
    </row>
    <row r="233" ht="10.5">
      <c r="D233" s="92"/>
    </row>
    <row r="234" ht="10.5">
      <c r="D234" s="92"/>
    </row>
    <row r="235" ht="10.5">
      <c r="D235" s="92"/>
    </row>
    <row r="236" ht="10.5">
      <c r="D236" s="92"/>
    </row>
    <row r="237" ht="10.5">
      <c r="D237" s="92"/>
    </row>
    <row r="238" ht="10.5">
      <c r="D238" s="92"/>
    </row>
    <row r="239" ht="10.5">
      <c r="D239" s="92"/>
    </row>
    <row r="240" ht="10.5">
      <c r="D240" s="92"/>
    </row>
    <row r="241" ht="10.5">
      <c r="D241" s="92"/>
    </row>
    <row r="242" ht="10.5">
      <c r="D242" s="92"/>
    </row>
    <row r="243" ht="10.5">
      <c r="D243" s="92"/>
    </row>
    <row r="244" ht="10.5">
      <c r="D244" s="92"/>
    </row>
    <row r="245" ht="10.5">
      <c r="D245" s="92"/>
    </row>
    <row r="246" ht="10.5">
      <c r="D246" s="92"/>
    </row>
    <row r="247" ht="10.5">
      <c r="D247" s="92"/>
    </row>
    <row r="248" ht="10.5">
      <c r="D248" s="92"/>
    </row>
    <row r="249" ht="10.5">
      <c r="D249" s="92"/>
    </row>
    <row r="250" ht="10.5">
      <c r="D250" s="92"/>
    </row>
    <row r="251" ht="10.5">
      <c r="D251" s="92"/>
    </row>
    <row r="252" ht="10.5">
      <c r="D252" s="92"/>
    </row>
    <row r="253" ht="10.5">
      <c r="D253" s="92"/>
    </row>
    <row r="254" ht="10.5">
      <c r="D254" s="92"/>
    </row>
    <row r="255" ht="10.5">
      <c r="D255" s="92"/>
    </row>
    <row r="256" ht="10.5">
      <c r="D256" s="92"/>
    </row>
    <row r="257" ht="10.5">
      <c r="D257" s="92"/>
    </row>
    <row r="258" ht="10.5">
      <c r="D258" s="92"/>
    </row>
    <row r="259" ht="10.5">
      <c r="D259" s="92"/>
    </row>
    <row r="260" ht="10.5">
      <c r="D260" s="92"/>
    </row>
    <row r="261" ht="10.5">
      <c r="D261" s="92"/>
    </row>
    <row r="262" ht="10.5">
      <c r="D262" s="92"/>
    </row>
    <row r="263" ht="10.5">
      <c r="D263" s="92"/>
    </row>
    <row r="264" ht="10.5">
      <c r="D264" s="92"/>
    </row>
    <row r="265" ht="10.5">
      <c r="D265" s="92"/>
    </row>
    <row r="266" ht="10.5">
      <c r="D266" s="92"/>
    </row>
    <row r="267" ht="10.5">
      <c r="D267" s="92"/>
    </row>
    <row r="268" ht="10.5">
      <c r="D268" s="92"/>
    </row>
    <row r="269" ht="10.5">
      <c r="D269" s="92"/>
    </row>
    <row r="270" ht="10.5">
      <c r="D270" s="92"/>
    </row>
    <row r="271" ht="10.5">
      <c r="D271" s="92"/>
    </row>
    <row r="272" ht="10.5">
      <c r="D272" s="92"/>
    </row>
    <row r="273" ht="10.5">
      <c r="D273" s="92"/>
    </row>
    <row r="274" ht="10.5">
      <c r="D274" s="92"/>
    </row>
    <row r="275" ht="10.5">
      <c r="D275" s="92"/>
    </row>
    <row r="276" ht="10.5">
      <c r="D276" s="92"/>
    </row>
    <row r="277" ht="10.5">
      <c r="D277" s="92"/>
    </row>
    <row r="278" ht="10.5">
      <c r="D278" s="92"/>
    </row>
    <row r="279" ht="10.5">
      <c r="D279" s="92"/>
    </row>
    <row r="280" ht="10.5">
      <c r="D280" s="92"/>
    </row>
    <row r="281" ht="10.5">
      <c r="D281" s="92"/>
    </row>
    <row r="282" ht="10.5">
      <c r="D282" s="92"/>
    </row>
    <row r="283" ht="10.5">
      <c r="D283" s="92"/>
    </row>
    <row r="284" ht="10.5">
      <c r="D284" s="92"/>
    </row>
    <row r="285" ht="10.5">
      <c r="D285" s="92"/>
    </row>
    <row r="286" ht="10.5">
      <c r="D286" s="92"/>
    </row>
    <row r="287" ht="10.5">
      <c r="D287" s="92"/>
    </row>
    <row r="288" ht="10.5">
      <c r="D288" s="92"/>
    </row>
    <row r="289" ht="10.5">
      <c r="D289" s="92"/>
    </row>
    <row r="290" ht="10.5">
      <c r="D290" s="92"/>
    </row>
    <row r="291" ht="10.5">
      <c r="D291" s="92"/>
    </row>
    <row r="292" ht="10.5">
      <c r="D292" s="92"/>
    </row>
    <row r="293" ht="10.5">
      <c r="D293" s="92"/>
    </row>
    <row r="294" ht="10.5">
      <c r="D294" s="92"/>
    </row>
    <row r="295" ht="10.5">
      <c r="D295" s="92"/>
    </row>
    <row r="296" ht="10.5">
      <c r="D296" s="92"/>
    </row>
    <row r="297" ht="10.5">
      <c r="D297" s="92"/>
    </row>
    <row r="298" ht="10.5">
      <c r="D298" s="92"/>
    </row>
    <row r="299" ht="10.5">
      <c r="D299" s="92"/>
    </row>
    <row r="300" ht="10.5">
      <c r="D300" s="92"/>
    </row>
    <row r="301" ht="10.5">
      <c r="D301" s="92"/>
    </row>
    <row r="302" ht="10.5">
      <c r="D302" s="92"/>
    </row>
    <row r="303" ht="10.5">
      <c r="D303" s="92"/>
    </row>
  </sheetData>
  <sheetProtection/>
  <autoFilter ref="A3:IU103"/>
  <mergeCells count="21">
    <mergeCell ref="A1:Q1"/>
    <mergeCell ref="F2:J2"/>
    <mergeCell ref="K2:O2"/>
    <mergeCell ref="D19:E19"/>
    <mergeCell ref="D35:E35"/>
    <mergeCell ref="D49:E49"/>
    <mergeCell ref="D64:E64"/>
    <mergeCell ref="D81:E81"/>
    <mergeCell ref="D96:E96"/>
    <mergeCell ref="D100:E100"/>
    <mergeCell ref="C102:E102"/>
    <mergeCell ref="A103:E103"/>
    <mergeCell ref="A2:A3"/>
    <mergeCell ref="B2:B3"/>
    <mergeCell ref="C2:C3"/>
    <mergeCell ref="D2:D3"/>
    <mergeCell ref="E2:E3"/>
    <mergeCell ref="P2:P3"/>
    <mergeCell ref="Q2:Q3"/>
    <mergeCell ref="Q74:Q80"/>
    <mergeCell ref="Q89:Q95"/>
  </mergeCells>
  <dataValidations count="1">
    <dataValidation type="list" allowBlank="1" showInputMessage="1" showErrorMessage="1" sqref="P15 P27 P46 P55 P69 P70 P85 P10:P13 P29:P31 P43:P44 P57:P60 P71:P72 P74:P80 P87:P88 P92:P95">
      <formula1>"考试,考查"</formula1>
    </dataValidation>
  </dataValidations>
  <printOptions/>
  <pageMargins left="0.35" right="0.35" top="0.67" bottom="0.6" header="0.51" footer="0.51"/>
  <pageSetup fitToHeight="0" fitToWidth="1"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2013-07-12T13:45:38Z</cp:lastPrinted>
  <dcterms:created xsi:type="dcterms:W3CDTF">2012-06-06T01:30:27Z</dcterms:created>
  <dcterms:modified xsi:type="dcterms:W3CDTF">2018-06-25T09:33:46Z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