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2"/>
  </bookViews>
  <sheets>
    <sheet name="填写表" sheetId="1" r:id="rId1"/>
    <sheet name="计算表" sheetId="2" r:id="rId2"/>
    <sheet name="分学期教学计划表" sheetId="3" r:id="rId3"/>
  </sheets>
  <definedNames>
    <definedName name="_xlnm.Print_Titles" localSheetId="0">'填写表'!$2:$3</definedName>
    <definedName name="_xlnm._FilterDatabase" localSheetId="0" hidden="1">'填写表'!$A$3:$Q$101</definedName>
  </definedNames>
  <calcPr fullCalcOnLoad="1"/>
</workbook>
</file>

<file path=xl/sharedStrings.xml><?xml version="1.0" encoding="utf-8"?>
<sst xmlns="http://schemas.openxmlformats.org/spreadsheetml/2006/main" count="933" uniqueCount="237">
  <si>
    <t>表8-1 教学计划表（课程类别）</t>
  </si>
  <si>
    <t>课程类别</t>
  </si>
  <si>
    <t>课程性质</t>
  </si>
  <si>
    <t>开课学期</t>
  </si>
  <si>
    <t>课程
代码</t>
  </si>
  <si>
    <t>课程名称</t>
  </si>
  <si>
    <t>学分</t>
  </si>
  <si>
    <t>学时</t>
  </si>
  <si>
    <t>考核方式</t>
  </si>
  <si>
    <t>备注</t>
  </si>
  <si>
    <t>总</t>
  </si>
  <si>
    <t>理论</t>
  </si>
  <si>
    <t>实践</t>
  </si>
  <si>
    <t>实验</t>
  </si>
  <si>
    <t>集中实践</t>
  </si>
  <si>
    <t>课外</t>
  </si>
  <si>
    <t>通识教育课程</t>
  </si>
  <si>
    <t>必修</t>
  </si>
  <si>
    <t>SZ9A02</t>
  </si>
  <si>
    <t>思想道德修养与法律基础</t>
  </si>
  <si>
    <t>考查</t>
  </si>
  <si>
    <t>SZ9A01</t>
  </si>
  <si>
    <t>形势与政策</t>
  </si>
  <si>
    <t>DW9A01</t>
  </si>
  <si>
    <t>大学英语1</t>
  </si>
  <si>
    <t>考试</t>
  </si>
  <si>
    <t>TY9A01</t>
  </si>
  <si>
    <t>大学体育1</t>
  </si>
  <si>
    <t>XG9A04</t>
  </si>
  <si>
    <t>大学计算机基础</t>
  </si>
  <si>
    <t>网络课程</t>
  </si>
  <si>
    <t>JK9A01</t>
  </si>
  <si>
    <t>大学生心理健康教育</t>
  </si>
  <si>
    <t>理论部分为网络课程</t>
  </si>
  <si>
    <t>SZ9A03</t>
  </si>
  <si>
    <t>马克思主义基本原理概论</t>
  </si>
  <si>
    <t>DW9A02</t>
  </si>
  <si>
    <t>大学英语2</t>
  </si>
  <si>
    <t>TY9A02</t>
  </si>
  <si>
    <t>大学体育2</t>
  </si>
  <si>
    <t>CJ9A01</t>
  </si>
  <si>
    <t>创新创意创造方法</t>
  </si>
  <si>
    <t>XS9A03</t>
  </si>
  <si>
    <t>职业生涯规划</t>
  </si>
  <si>
    <t>XG9A09</t>
  </si>
  <si>
    <t>网站设计与网页设计基础</t>
  </si>
  <si>
    <t>SZ9A04</t>
  </si>
  <si>
    <t>中国近现代史纲要</t>
  </si>
  <si>
    <t>DW9A03</t>
  </si>
  <si>
    <t>大学英语3</t>
  </si>
  <si>
    <t>WX9A01</t>
  </si>
  <si>
    <t>徽文化专题</t>
  </si>
  <si>
    <t>TY9A03</t>
  </si>
  <si>
    <t>大学体育3</t>
  </si>
  <si>
    <t>SZ9A06</t>
  </si>
  <si>
    <t>毛泽东思想和中国特色社会主义理论体系概论</t>
  </si>
  <si>
    <t>DW9A04</t>
  </si>
  <si>
    <t>大学英语4</t>
  </si>
  <si>
    <t>TY9A04</t>
  </si>
  <si>
    <t>大学体育4</t>
  </si>
  <si>
    <r>
      <t>CJ9A0</t>
    </r>
    <r>
      <rPr>
        <sz val="8"/>
        <color indexed="10"/>
        <rFont val="宋体"/>
        <family val="0"/>
      </rPr>
      <t>2</t>
    </r>
  </si>
  <si>
    <t>创业基础</t>
  </si>
  <si>
    <t>SZ9A07</t>
  </si>
  <si>
    <t>当代世界经济与政治</t>
  </si>
  <si>
    <t>XS9A04</t>
  </si>
  <si>
    <t>大学生就业指导</t>
  </si>
  <si>
    <t>小计</t>
  </si>
  <si>
    <t>\</t>
  </si>
  <si>
    <t>选修</t>
  </si>
  <si>
    <t>3</t>
  </si>
  <si>
    <t>自然科学基础课程组</t>
  </si>
  <si>
    <t>至少选修8学分，其中艺术类课程组和创新创业课程组各至少2学分</t>
  </si>
  <si>
    <t>人文社科基础课程组</t>
  </si>
  <si>
    <t>5</t>
  </si>
  <si>
    <t>小语种课程组</t>
  </si>
  <si>
    <t>5-6</t>
  </si>
  <si>
    <t>艺术类课程组</t>
  </si>
  <si>
    <t>创新创业课程组</t>
  </si>
  <si>
    <t>学科教育课程</t>
  </si>
  <si>
    <t>WC9C06</t>
  </si>
  <si>
    <t>中外新闻史</t>
  </si>
  <si>
    <t>WC9C07</t>
  </si>
  <si>
    <t>新闻采访与写作2</t>
  </si>
  <si>
    <t>WC3D03</t>
  </si>
  <si>
    <t>传播学概论</t>
  </si>
  <si>
    <t>WC9C08</t>
  </si>
  <si>
    <t>中外经典新闻作品分析</t>
  </si>
  <si>
    <t>WC9C09</t>
  </si>
  <si>
    <t>广告学概论</t>
  </si>
  <si>
    <t>WC9C10</t>
  </si>
  <si>
    <t>报纸编辑</t>
  </si>
  <si>
    <t>WC9C36</t>
  </si>
  <si>
    <t>新闻摄影基础</t>
  </si>
  <si>
    <t>WC9C12</t>
  </si>
  <si>
    <t>非线性编辑</t>
  </si>
  <si>
    <t>WC9C13</t>
  </si>
  <si>
    <t>广告文案写作</t>
  </si>
  <si>
    <t>WC9C14</t>
  </si>
  <si>
    <t>报纸采编实战训练</t>
  </si>
  <si>
    <t>WC9C37</t>
  </si>
  <si>
    <t>数据新闻</t>
  </si>
  <si>
    <t>专业基础及核心课程</t>
  </si>
  <si>
    <t>WC1D02</t>
  </si>
  <si>
    <t>新闻采访与写作1</t>
  </si>
  <si>
    <t>WC1D01</t>
  </si>
  <si>
    <t>新闻学专业导论</t>
  </si>
  <si>
    <t>WC1D03</t>
  </si>
  <si>
    <t>新闻学概论</t>
  </si>
  <si>
    <t>WC1D14</t>
  </si>
  <si>
    <t>新媒体采编理论与实务</t>
  </si>
  <si>
    <t>WC1D05</t>
  </si>
  <si>
    <t>媒介伦理与法规</t>
  </si>
  <si>
    <t>WC1D06</t>
  </si>
  <si>
    <t>新闻报道策划</t>
  </si>
  <si>
    <t>WC1D07</t>
  </si>
  <si>
    <t>广播电视新闻采编</t>
  </si>
  <si>
    <t>WC1D15</t>
  </si>
  <si>
    <t>新媒体界面设计基础</t>
  </si>
  <si>
    <t>WC1D16</t>
  </si>
  <si>
    <t>微电影创作</t>
  </si>
  <si>
    <t>WC1D10</t>
  </si>
  <si>
    <t>马克思主义新闻思想</t>
  </si>
  <si>
    <t>WC1D11</t>
  </si>
  <si>
    <t>媒介批评</t>
  </si>
  <si>
    <t>WC1D12</t>
  </si>
  <si>
    <t>新闻评论写作</t>
  </si>
  <si>
    <t>WC1D13</t>
  </si>
  <si>
    <t>新媒体采编实战训练</t>
  </si>
  <si>
    <t>创新创业专业课程</t>
  </si>
  <si>
    <t>专业方向课程</t>
  </si>
  <si>
    <t>WC1E05</t>
  </si>
  <si>
    <t>网络媒体采编</t>
  </si>
  <si>
    <t>WC1E02</t>
  </si>
  <si>
    <t>专题新闻报道写作</t>
  </si>
  <si>
    <t>WC1E06</t>
  </si>
  <si>
    <t>新媒体用户研究</t>
  </si>
  <si>
    <t>WC1E04</t>
  </si>
  <si>
    <t>媒介市场营销</t>
  </si>
  <si>
    <t>专业拓展课程</t>
  </si>
  <si>
    <t>WC1F01</t>
  </si>
  <si>
    <t>播音与主持</t>
  </si>
  <si>
    <t>至少选修6学分</t>
  </si>
  <si>
    <t>WC1F02</t>
  </si>
  <si>
    <t>电视专题片制作</t>
  </si>
  <si>
    <t>WC1F03</t>
  </si>
  <si>
    <t>旅游新闻写作</t>
  </si>
  <si>
    <t>WC1F04</t>
  </si>
  <si>
    <t>调查性报道</t>
  </si>
  <si>
    <t>WC1F05</t>
  </si>
  <si>
    <t>中外名记者研究</t>
  </si>
  <si>
    <t>WC1F11</t>
  </si>
  <si>
    <t>新媒体实务专题</t>
  </si>
  <si>
    <t>WC1F12</t>
  </si>
  <si>
    <t>文秘基础</t>
  </si>
  <si>
    <t>WC1F08</t>
  </si>
  <si>
    <t>民生新闻报道</t>
  </si>
  <si>
    <t>WC1F09</t>
  </si>
  <si>
    <t>社会调查报告</t>
  </si>
  <si>
    <t>WC1F10</t>
  </si>
  <si>
    <t>新闻传播前沿讲座</t>
  </si>
  <si>
    <t>通识实践</t>
  </si>
  <si>
    <t>XG9G04</t>
  </si>
  <si>
    <t>大学计算机基础实验</t>
  </si>
  <si>
    <t>BW9G01</t>
  </si>
  <si>
    <t>国防教育和军事训练</t>
  </si>
  <si>
    <t>2周</t>
  </si>
  <si>
    <t>XS9G01</t>
  </si>
  <si>
    <t>入学教育</t>
  </si>
  <si>
    <t>1周</t>
  </si>
  <si>
    <t>XG9G08</t>
  </si>
  <si>
    <t>网站设计与网页设计基础实验</t>
  </si>
  <si>
    <t>短1</t>
  </si>
  <si>
    <t>SZ9G01</t>
  </si>
  <si>
    <t>思想政治课实践1</t>
  </si>
  <si>
    <t>24学时，暑假结合2周社会实践进行</t>
  </si>
  <si>
    <t>社会实践</t>
  </si>
  <si>
    <t>XS9G02</t>
  </si>
  <si>
    <t>公益劳动</t>
  </si>
  <si>
    <t>1周，课外分散进行</t>
  </si>
  <si>
    <t>短2</t>
  </si>
  <si>
    <t>SZ9G02</t>
  </si>
  <si>
    <t>思想政治课实践2</t>
  </si>
  <si>
    <t>XS9G03</t>
  </si>
  <si>
    <t>毕业教育</t>
  </si>
  <si>
    <t>学科实践</t>
  </si>
  <si>
    <t>专业实践</t>
  </si>
  <si>
    <t>WC1I98</t>
  </si>
  <si>
    <t>毕业实习</t>
  </si>
  <si>
    <t>第7学期共16周</t>
  </si>
  <si>
    <t>4-8</t>
  </si>
  <si>
    <t>WC1I99</t>
  </si>
  <si>
    <t>毕业论文（设计）</t>
  </si>
  <si>
    <t>综合素质</t>
  </si>
  <si>
    <t>1-8</t>
  </si>
  <si>
    <t>综合素质学分</t>
  </si>
  <si>
    <t>合计</t>
  </si>
  <si>
    <t>各类课程学时学分分配表</t>
  </si>
  <si>
    <t>理论学分</t>
  </si>
  <si>
    <t>实践学分</t>
  </si>
  <si>
    <t>实验学分</t>
  </si>
  <si>
    <t>占总学分比例%</t>
  </si>
  <si>
    <t>总学时</t>
  </si>
  <si>
    <t>理论学时</t>
  </si>
  <si>
    <t>实践学时</t>
  </si>
  <si>
    <t>实验学时</t>
  </si>
  <si>
    <t>课外学时</t>
  </si>
  <si>
    <t>占总学时比例%</t>
  </si>
  <si>
    <t>创新实践</t>
  </si>
  <si>
    <t>培养方案word文档用表</t>
  </si>
  <si>
    <t>课程体系</t>
  </si>
  <si>
    <t>学分比例%</t>
  </si>
  <si>
    <t>学时比例%</t>
  </si>
  <si>
    <t>理论教学体系</t>
  </si>
  <si>
    <t>专业教育课程</t>
  </si>
  <si>
    <t>限选</t>
  </si>
  <si>
    <t>任选</t>
  </si>
  <si>
    <t>实践教学体系</t>
  </si>
  <si>
    <t>理论教学体系中的实践环节</t>
  </si>
  <si>
    <t>实践教学环节学分合计</t>
  </si>
  <si>
    <t>状态数据库统计用表</t>
  </si>
  <si>
    <t>学时数（学时）</t>
  </si>
  <si>
    <t>学分数（分）</t>
  </si>
  <si>
    <t>总数</t>
  </si>
  <si>
    <t>其中</t>
  </si>
  <si>
    <t>必修课</t>
  </si>
  <si>
    <t>选修课</t>
  </si>
  <si>
    <t>课内教学</t>
  </si>
  <si>
    <t>实验教学</t>
  </si>
  <si>
    <t>集中性实践教学环节</t>
  </si>
  <si>
    <t>课外科技活动</t>
  </si>
  <si>
    <t>表8-2 教学计划表（开课学期）</t>
  </si>
  <si>
    <t>2</t>
  </si>
  <si>
    <t xml:space="preserve"> </t>
  </si>
  <si>
    <t>4</t>
  </si>
  <si>
    <t>至少选修2学分</t>
  </si>
  <si>
    <t>至少选修6个学分</t>
  </si>
  <si>
    <t>10周（含答辩2周）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</si>
</sst>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2">
    <font>
      <sz val="12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0"/>
      <name val="宋体"/>
      <family val="0"/>
    </font>
    <font>
      <sz val="10"/>
      <color indexed="8"/>
      <name val="方正仿宋_GBK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.5"/>
      <name val="华文楷体"/>
      <family val="0"/>
    </font>
    <font>
      <sz val="10.5"/>
      <name val="华文楷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8"/>
      <color rgb="FFFF0000"/>
      <name val="宋体"/>
      <family val="0"/>
    </font>
    <font>
      <sz val="8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7" fillId="0" borderId="4" applyNumberFormat="0" applyFill="0" applyAlignment="0" applyProtection="0"/>
    <xf numFmtId="0" fontId="19" fillId="8" borderId="0" applyNumberFormat="0" applyBorder="0" applyAlignment="0" applyProtection="0"/>
    <xf numFmtId="0" fontId="15" fillId="0" borderId="5" applyNumberFormat="0" applyFill="0" applyAlignment="0" applyProtection="0"/>
    <xf numFmtId="0" fontId="19" fillId="9" borderId="0" applyNumberFormat="0" applyBorder="0" applyAlignment="0" applyProtection="0"/>
    <xf numFmtId="0" fontId="29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14" fillId="3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8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9" fillId="20" borderId="0" applyNumberFormat="0" applyBorder="0" applyAlignment="0" applyProtection="0"/>
    <xf numFmtId="0" fontId="14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</cellStyleXfs>
  <cellXfs count="14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vertical="center" shrinkToFit="1"/>
      <protection hidden="1"/>
    </xf>
    <xf numFmtId="0" fontId="3" fillId="0" borderId="13" xfId="0" applyFont="1" applyBorder="1" applyAlignment="1" applyProtection="1">
      <alignment vertical="center"/>
      <protection hidden="1"/>
    </xf>
    <xf numFmtId="49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49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hidden="1"/>
    </xf>
    <xf numFmtId="49" fontId="3" fillId="0" borderId="15" xfId="0" applyNumberFormat="1" applyFont="1" applyBorder="1" applyAlignment="1" applyProtection="1">
      <alignment horizontal="center" vertical="center"/>
      <protection hidden="1"/>
    </xf>
    <xf numFmtId="0" fontId="1" fillId="24" borderId="17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30" fillId="0" borderId="10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49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shrinkToFit="1"/>
      <protection hidden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left" vertical="center" wrapText="1"/>
      <protection hidden="1" locked="0"/>
    </xf>
    <xf numFmtId="0" fontId="3" fillId="0" borderId="17" xfId="0" applyFont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Border="1" applyAlignment="1" applyProtection="1">
      <alignment horizontal="left" vertical="center"/>
      <protection hidden="1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49" fontId="3" fillId="24" borderId="11" xfId="0" applyNumberFormat="1" applyFont="1" applyFill="1" applyBorder="1" applyAlignment="1" applyProtection="1">
      <alignment horizontal="center" vertical="center"/>
      <protection hidden="1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49" fontId="30" fillId="24" borderId="10" xfId="0" applyNumberFormat="1" applyFont="1" applyFill="1" applyBorder="1" applyAlignment="1" applyProtection="1">
      <alignment horizontal="center" vertical="center"/>
      <protection locked="0"/>
    </xf>
    <xf numFmtId="49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9" xfId="0" applyFont="1" applyBorder="1" applyAlignment="1" applyProtection="1">
      <alignment vertical="center" shrinkToFit="1"/>
      <protection hidden="1"/>
    </xf>
    <xf numFmtId="49" fontId="3" fillId="0" borderId="17" xfId="0" applyNumberFormat="1" applyFont="1" applyBorder="1" applyAlignment="1" applyProtection="1">
      <alignment horizontal="center" vertical="center" wrapText="1"/>
      <protection hidden="1"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hidden="1" locked="0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 wrapText="1"/>
      <protection hidden="1" locked="0"/>
    </xf>
    <xf numFmtId="0" fontId="3" fillId="0" borderId="21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 applyProtection="1">
      <alignment horizontal="left" vertical="center" wrapText="1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center" wrapText="1" shrinkToFi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left" vertical="center" wrapText="1" shrinkToFit="1"/>
      <protection hidden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/>
      <protection hidden="1"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hidden="1"/>
    </xf>
    <xf numFmtId="49" fontId="1" fillId="0" borderId="22" xfId="0" applyNumberFormat="1" applyFont="1" applyFill="1" applyBorder="1" applyAlignment="1" applyProtection="1">
      <alignment horizontal="center" vertical="center"/>
      <protection hidden="1"/>
    </xf>
    <xf numFmtId="49" fontId="1" fillId="0" borderId="15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3" fillId="0" borderId="11" xfId="0" applyFont="1" applyBorder="1" applyAlignment="1" applyProtection="1">
      <alignment horizontal="left" vertical="center" wrapText="1" shrinkToFit="1"/>
      <protection hidden="1"/>
    </xf>
    <xf numFmtId="0" fontId="3" fillId="0" borderId="23" xfId="0" applyFont="1" applyBorder="1" applyAlignment="1" applyProtection="1">
      <alignment horizontal="left" vertical="center" wrapText="1" shrinkToFit="1"/>
      <protection hidden="1"/>
    </xf>
    <xf numFmtId="0" fontId="3" fillId="0" borderId="12" xfId="0" applyFont="1" applyBorder="1" applyAlignment="1" applyProtection="1">
      <alignment horizontal="left" vertical="center" wrapText="1" shrinkToFit="1"/>
      <protection hidden="1"/>
    </xf>
    <xf numFmtId="0" fontId="1" fillId="0" borderId="10" xfId="0" applyFont="1" applyFill="1" applyBorder="1" applyAlignment="1" applyProtection="1">
      <alignment horizontal="left" vertical="center" shrinkToFi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shrinkToFit="1"/>
    </xf>
    <xf numFmtId="177" fontId="8" fillId="0" borderId="10" xfId="0" applyNumberFormat="1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24" borderId="27" xfId="0" applyFont="1" applyFill="1" applyBorder="1" applyAlignment="1" applyProtection="1">
      <alignment horizontal="center" vertical="center" wrapText="1"/>
      <protection locked="0"/>
    </xf>
    <xf numFmtId="0" fontId="1" fillId="25" borderId="17" xfId="0" applyFont="1" applyFill="1" applyBorder="1" applyAlignment="1" applyProtection="1">
      <alignment horizontal="center" vertical="center" wrapText="1"/>
      <protection locked="0"/>
    </xf>
    <xf numFmtId="49" fontId="1" fillId="25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" fillId="25" borderId="17" xfId="0" applyFont="1" applyFill="1" applyBorder="1" applyAlignment="1" applyProtection="1">
      <alignment horizontal="center" vertical="center" wrapText="1"/>
      <protection hidden="1" locked="0"/>
    </xf>
    <xf numFmtId="0" fontId="1" fillId="25" borderId="17" xfId="0" applyFont="1" applyFill="1" applyBorder="1" applyAlignment="1" applyProtection="1">
      <alignment horizontal="left" vertical="center" wrapText="1"/>
      <protection hidden="1"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1" fillId="24" borderId="10" xfId="0" applyFont="1" applyFill="1" applyBorder="1" applyAlignment="1" applyProtection="1">
      <alignment horizontal="left" vertical="center" wrapText="1"/>
      <protection locked="0"/>
    </xf>
    <xf numFmtId="0" fontId="3" fillId="24" borderId="10" xfId="0" applyFont="1" applyFill="1" applyBorder="1" applyAlignment="1" applyProtection="1">
      <alignment horizontal="left" vertical="center" wrapText="1"/>
      <protection hidden="1"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left" vertical="center" wrapText="1"/>
      <protection locked="0"/>
    </xf>
    <xf numFmtId="0" fontId="1" fillId="25" borderId="20" xfId="0" applyFont="1" applyFill="1" applyBorder="1" applyAlignment="1" applyProtection="1">
      <alignment horizontal="center" vertical="center" wrapText="1"/>
      <protection hidden="1" locked="0"/>
    </xf>
    <xf numFmtId="0" fontId="1" fillId="25" borderId="18" xfId="0" applyFont="1" applyFill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>
      <alignment horizontal="center" vertical="center" wrapText="1" shrinkToFit="1"/>
    </xf>
    <xf numFmtId="0" fontId="1" fillId="25" borderId="19" xfId="0" applyFont="1" applyFill="1" applyBorder="1" applyAlignment="1" applyProtection="1">
      <alignment horizontal="center" vertical="center" wrapText="1"/>
      <protection hidden="1" locked="0"/>
    </xf>
    <xf numFmtId="0" fontId="1" fillId="25" borderId="28" xfId="0" applyFont="1" applyFill="1" applyBorder="1" applyAlignment="1" applyProtection="1">
      <alignment horizontal="center" vertical="center" wrapText="1"/>
      <protection hidden="1" locked="0"/>
    </xf>
    <xf numFmtId="0" fontId="1" fillId="25" borderId="27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left" vertical="center" wrapText="1" shrinkToFit="1"/>
      <protection locked="0"/>
    </xf>
    <xf numFmtId="0" fontId="1" fillId="0" borderId="10" xfId="0" applyFont="1" applyBorder="1" applyAlignment="1" applyProtection="1">
      <alignment horizontal="left" vertical="center" wrapText="1" shrinkToFi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left" vertical="center" wrapText="1" shrinkToFit="1"/>
    </xf>
    <xf numFmtId="0" fontId="1" fillId="0" borderId="11" xfId="0" applyFont="1" applyBorder="1" applyAlignment="1" applyProtection="1">
      <alignment horizontal="left" vertical="center" wrapText="1" shrinkToFit="1"/>
      <protection locked="0"/>
    </xf>
    <xf numFmtId="0" fontId="0" fillId="0" borderId="23" xfId="0" applyBorder="1" applyAlignment="1">
      <alignment horizontal="left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5"/>
  <sheetViews>
    <sheetView zoomScale="115" zoomScaleNormal="115" zoomScaleSheetLayoutView="100" workbookViewId="0" topLeftCell="A1">
      <pane ySplit="3" topLeftCell="A4" activePane="bottomLeft" state="frozen"/>
      <selection pane="bottomLeft" activeCell="Q8" sqref="Q8"/>
    </sheetView>
  </sheetViews>
  <sheetFormatPr defaultColWidth="9.00390625" defaultRowHeight="14.25"/>
  <cols>
    <col min="1" max="1" width="3.625" style="4" customWidth="1"/>
    <col min="2" max="2" width="3.75390625" style="4" customWidth="1"/>
    <col min="3" max="3" width="4.625" style="85" customWidth="1"/>
    <col min="4" max="4" width="5.375" style="4" customWidth="1"/>
    <col min="5" max="5" width="15.75390625" style="5" customWidth="1"/>
    <col min="6" max="6" width="4.875" style="4" customWidth="1"/>
    <col min="7" max="7" width="3.875" style="4" customWidth="1"/>
    <col min="8" max="10" width="3.375" style="4" customWidth="1"/>
    <col min="11" max="11" width="5.25390625" style="4" customWidth="1"/>
    <col min="12" max="12" width="5.125" style="4" customWidth="1"/>
    <col min="13" max="16" width="3.375" style="4" customWidth="1"/>
    <col min="17" max="17" width="14.875" style="6" customWidth="1"/>
    <col min="18" max="16384" width="9.00390625" style="7" customWidth="1"/>
  </cols>
  <sheetData>
    <row r="1" spans="1:17" ht="21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4.25" customHeight="1">
      <c r="A2" s="122" t="s">
        <v>1</v>
      </c>
      <c r="B2" s="122" t="s">
        <v>2</v>
      </c>
      <c r="C2" s="123" t="s">
        <v>3</v>
      </c>
      <c r="D2" s="122" t="s">
        <v>4</v>
      </c>
      <c r="E2" s="122" t="s">
        <v>5</v>
      </c>
      <c r="F2" s="32" t="s">
        <v>6</v>
      </c>
      <c r="G2" s="32"/>
      <c r="H2" s="32"/>
      <c r="I2" s="32"/>
      <c r="J2" s="32"/>
      <c r="K2" s="32" t="s">
        <v>7</v>
      </c>
      <c r="L2" s="32"/>
      <c r="M2" s="32"/>
      <c r="N2" s="32"/>
      <c r="O2" s="32"/>
      <c r="P2" s="122" t="s">
        <v>8</v>
      </c>
      <c r="Q2" s="137" t="s">
        <v>9</v>
      </c>
    </row>
    <row r="3" spans="1:17" s="1" customFormat="1" ht="22.5" customHeight="1">
      <c r="A3" s="122"/>
      <c r="B3" s="122"/>
      <c r="C3" s="123"/>
      <c r="D3" s="122"/>
      <c r="E3" s="122"/>
      <c r="F3" s="122" t="s">
        <v>10</v>
      </c>
      <c r="G3" s="122" t="s">
        <v>11</v>
      </c>
      <c r="H3" s="122" t="s">
        <v>12</v>
      </c>
      <c r="I3" s="122" t="s">
        <v>13</v>
      </c>
      <c r="J3" s="122" t="s">
        <v>14</v>
      </c>
      <c r="K3" s="122" t="s">
        <v>10</v>
      </c>
      <c r="L3" s="122" t="s">
        <v>11</v>
      </c>
      <c r="M3" s="122" t="s">
        <v>12</v>
      </c>
      <c r="N3" s="122" t="s">
        <v>13</v>
      </c>
      <c r="O3" s="122" t="s">
        <v>15</v>
      </c>
      <c r="P3" s="122"/>
      <c r="Q3" s="137"/>
    </row>
    <row r="4" spans="1:17" ht="14.25" customHeight="1">
      <c r="A4" s="91" t="s">
        <v>16</v>
      </c>
      <c r="B4" s="82" t="s">
        <v>17</v>
      </c>
      <c r="C4" s="16">
        <v>1</v>
      </c>
      <c r="D4" s="16" t="s">
        <v>18</v>
      </c>
      <c r="E4" s="17" t="s">
        <v>19</v>
      </c>
      <c r="F4" s="18">
        <v>2.5</v>
      </c>
      <c r="G4" s="18">
        <v>2</v>
      </c>
      <c r="H4" s="18">
        <v>0.5</v>
      </c>
      <c r="I4" s="18"/>
      <c r="J4" s="18"/>
      <c r="K4" s="18">
        <v>40</v>
      </c>
      <c r="L4" s="18">
        <v>32</v>
      </c>
      <c r="M4" s="18">
        <v>8</v>
      </c>
      <c r="N4" s="18"/>
      <c r="O4" s="18"/>
      <c r="P4" s="62" t="s">
        <v>20</v>
      </c>
      <c r="Q4" s="70"/>
    </row>
    <row r="5" spans="1:17" ht="10.5">
      <c r="A5" s="91"/>
      <c r="B5" s="82"/>
      <c r="C5" s="16">
        <v>1</v>
      </c>
      <c r="D5" s="16" t="s">
        <v>21</v>
      </c>
      <c r="E5" s="17" t="s">
        <v>22</v>
      </c>
      <c r="F5" s="18"/>
      <c r="G5" s="18"/>
      <c r="H5" s="18"/>
      <c r="I5" s="18"/>
      <c r="J5" s="18"/>
      <c r="K5" s="18">
        <v>16</v>
      </c>
      <c r="L5" s="18"/>
      <c r="M5" s="18"/>
      <c r="N5" s="18"/>
      <c r="O5" s="18">
        <v>16</v>
      </c>
      <c r="P5" s="18" t="s">
        <v>20</v>
      </c>
      <c r="Q5" s="71"/>
    </row>
    <row r="6" spans="1:17" ht="10.5">
      <c r="A6" s="91"/>
      <c r="B6" s="82"/>
      <c r="C6" s="16">
        <v>1</v>
      </c>
      <c r="D6" s="16" t="s">
        <v>23</v>
      </c>
      <c r="E6" s="17" t="s">
        <v>24</v>
      </c>
      <c r="F6" s="18">
        <v>4</v>
      </c>
      <c r="G6" s="18">
        <v>3</v>
      </c>
      <c r="H6" s="18">
        <v>1</v>
      </c>
      <c r="I6" s="18"/>
      <c r="J6" s="18"/>
      <c r="K6" s="18">
        <v>70</v>
      </c>
      <c r="L6" s="18">
        <v>42</v>
      </c>
      <c r="M6" s="18">
        <v>14</v>
      </c>
      <c r="N6" s="18"/>
      <c r="O6" s="18">
        <v>14</v>
      </c>
      <c r="P6" s="18" t="s">
        <v>25</v>
      </c>
      <c r="Q6" s="71"/>
    </row>
    <row r="7" spans="1:17" ht="10.5">
      <c r="A7" s="91"/>
      <c r="B7" s="82"/>
      <c r="C7" s="16">
        <v>1</v>
      </c>
      <c r="D7" s="16" t="s">
        <v>26</v>
      </c>
      <c r="E7" s="17" t="s">
        <v>27</v>
      </c>
      <c r="F7" s="18">
        <v>1</v>
      </c>
      <c r="G7" s="18"/>
      <c r="H7" s="18">
        <v>1</v>
      </c>
      <c r="I7" s="18"/>
      <c r="J7" s="18"/>
      <c r="K7" s="18">
        <v>36</v>
      </c>
      <c r="L7" s="18"/>
      <c r="M7" s="18">
        <v>28</v>
      </c>
      <c r="N7" s="18"/>
      <c r="O7" s="18">
        <v>8</v>
      </c>
      <c r="P7" s="18" t="s">
        <v>20</v>
      </c>
      <c r="Q7" s="71"/>
    </row>
    <row r="8" spans="1:17" ht="10.5">
      <c r="A8" s="91"/>
      <c r="B8" s="82"/>
      <c r="C8" s="16">
        <v>1</v>
      </c>
      <c r="D8" s="16" t="s">
        <v>28</v>
      </c>
      <c r="E8" s="17" t="s">
        <v>29</v>
      </c>
      <c r="F8" s="18">
        <v>1.5</v>
      </c>
      <c r="G8" s="18">
        <v>1.5</v>
      </c>
      <c r="H8" s="18"/>
      <c r="I8" s="18"/>
      <c r="J8" s="18"/>
      <c r="K8" s="18">
        <v>24</v>
      </c>
      <c r="L8" s="18">
        <v>24</v>
      </c>
      <c r="M8" s="18"/>
      <c r="N8" s="18"/>
      <c r="O8" s="18"/>
      <c r="P8" s="18" t="s">
        <v>20</v>
      </c>
      <c r="Q8" s="71" t="s">
        <v>30</v>
      </c>
    </row>
    <row r="9" spans="1:17" ht="10.5">
      <c r="A9" s="91"/>
      <c r="B9" s="82"/>
      <c r="C9" s="16">
        <v>1</v>
      </c>
      <c r="D9" s="16" t="s">
        <v>31</v>
      </c>
      <c r="E9" s="17" t="s">
        <v>32</v>
      </c>
      <c r="F9" s="19">
        <v>2</v>
      </c>
      <c r="G9" s="19">
        <v>1</v>
      </c>
      <c r="H9" s="19">
        <v>1</v>
      </c>
      <c r="I9" s="19"/>
      <c r="J9" s="19"/>
      <c r="K9" s="19">
        <v>32</v>
      </c>
      <c r="L9" s="19">
        <v>16</v>
      </c>
      <c r="M9" s="19">
        <v>16</v>
      </c>
      <c r="N9" s="19"/>
      <c r="O9" s="19"/>
      <c r="P9" s="19" t="s">
        <v>20</v>
      </c>
      <c r="Q9" s="72" t="s">
        <v>33</v>
      </c>
    </row>
    <row r="10" spans="1:17" ht="10.5">
      <c r="A10" s="91"/>
      <c r="B10" s="82"/>
      <c r="C10" s="20">
        <v>2</v>
      </c>
      <c r="D10" s="21" t="s">
        <v>34</v>
      </c>
      <c r="E10" s="22" t="s">
        <v>35</v>
      </c>
      <c r="F10" s="23">
        <v>2.5</v>
      </c>
      <c r="G10" s="23">
        <v>2</v>
      </c>
      <c r="H10" s="23">
        <v>0.5</v>
      </c>
      <c r="I10" s="23"/>
      <c r="J10" s="23"/>
      <c r="K10" s="23">
        <v>40</v>
      </c>
      <c r="L10" s="23">
        <v>32</v>
      </c>
      <c r="M10" s="23">
        <v>8</v>
      </c>
      <c r="N10" s="23"/>
      <c r="O10" s="23"/>
      <c r="P10" s="23" t="s">
        <v>20</v>
      </c>
      <c r="Q10" s="73"/>
    </row>
    <row r="11" spans="1:17" ht="10.5">
      <c r="A11" s="91"/>
      <c r="B11" s="82"/>
      <c r="C11" s="20">
        <v>2</v>
      </c>
      <c r="D11" s="21" t="s">
        <v>21</v>
      </c>
      <c r="E11" s="22" t="s">
        <v>22</v>
      </c>
      <c r="F11" s="23"/>
      <c r="G11" s="23"/>
      <c r="H11" s="23"/>
      <c r="I11" s="23"/>
      <c r="J11" s="23"/>
      <c r="K11" s="23">
        <v>16</v>
      </c>
      <c r="L11" s="23"/>
      <c r="M11" s="23"/>
      <c r="N11" s="23"/>
      <c r="O11" s="23">
        <v>16</v>
      </c>
      <c r="P11" s="23" t="s">
        <v>20</v>
      </c>
      <c r="Q11" s="73"/>
    </row>
    <row r="12" spans="1:17" ht="10.5">
      <c r="A12" s="91"/>
      <c r="B12" s="82"/>
      <c r="C12" s="20">
        <v>2</v>
      </c>
      <c r="D12" s="21" t="s">
        <v>36</v>
      </c>
      <c r="E12" s="22" t="s">
        <v>37</v>
      </c>
      <c r="F12" s="23">
        <v>4</v>
      </c>
      <c r="G12" s="23">
        <v>3</v>
      </c>
      <c r="H12" s="23">
        <v>1</v>
      </c>
      <c r="I12" s="23"/>
      <c r="J12" s="23"/>
      <c r="K12" s="23">
        <v>80</v>
      </c>
      <c r="L12" s="23">
        <v>48</v>
      </c>
      <c r="M12" s="23">
        <v>16</v>
      </c>
      <c r="N12" s="23"/>
      <c r="O12" s="23">
        <v>16</v>
      </c>
      <c r="P12" s="23" t="s">
        <v>25</v>
      </c>
      <c r="Q12" s="73"/>
    </row>
    <row r="13" spans="1:17" s="120" customFormat="1" ht="10.5">
      <c r="A13" s="91"/>
      <c r="B13" s="82"/>
      <c r="C13" s="20">
        <v>2</v>
      </c>
      <c r="D13" s="21" t="s">
        <v>38</v>
      </c>
      <c r="E13" s="22" t="s">
        <v>39</v>
      </c>
      <c r="F13" s="23">
        <v>1</v>
      </c>
      <c r="G13" s="23"/>
      <c r="H13" s="23">
        <v>1</v>
      </c>
      <c r="I13" s="23"/>
      <c r="J13" s="23"/>
      <c r="K13" s="23">
        <v>36</v>
      </c>
      <c r="L13" s="23"/>
      <c r="M13" s="23">
        <v>32</v>
      </c>
      <c r="N13" s="23"/>
      <c r="O13" s="23">
        <v>4</v>
      </c>
      <c r="P13" s="23" t="s">
        <v>20</v>
      </c>
      <c r="Q13" s="73"/>
    </row>
    <row r="14" spans="1:17" s="120" customFormat="1" ht="10.5">
      <c r="A14" s="91"/>
      <c r="B14" s="82"/>
      <c r="C14" s="20">
        <v>2</v>
      </c>
      <c r="D14" s="32" t="s">
        <v>40</v>
      </c>
      <c r="E14" s="22" t="s">
        <v>41</v>
      </c>
      <c r="F14" s="23">
        <v>0.5</v>
      </c>
      <c r="G14" s="23">
        <v>0.5</v>
      </c>
      <c r="H14" s="23"/>
      <c r="I14" s="23"/>
      <c r="J14" s="23"/>
      <c r="K14" s="23">
        <v>8</v>
      </c>
      <c r="L14" s="23">
        <v>8</v>
      </c>
      <c r="M14" s="23"/>
      <c r="N14" s="23"/>
      <c r="O14" s="23"/>
      <c r="P14" s="23" t="s">
        <v>20</v>
      </c>
      <c r="Q14" s="73"/>
    </row>
    <row r="15" spans="1:17" s="120" customFormat="1" ht="10.5">
      <c r="A15" s="91"/>
      <c r="B15" s="82"/>
      <c r="C15" s="20">
        <v>2</v>
      </c>
      <c r="D15" s="124" t="s">
        <v>42</v>
      </c>
      <c r="E15" s="17" t="s">
        <v>43</v>
      </c>
      <c r="F15" s="18">
        <v>1</v>
      </c>
      <c r="G15" s="18">
        <v>1</v>
      </c>
      <c r="H15" s="18"/>
      <c r="I15" s="18"/>
      <c r="J15" s="18"/>
      <c r="K15" s="18">
        <v>16</v>
      </c>
      <c r="L15" s="18">
        <v>16</v>
      </c>
      <c r="M15" s="18"/>
      <c r="N15" s="18"/>
      <c r="O15" s="18"/>
      <c r="P15" s="18" t="s">
        <v>20</v>
      </c>
      <c r="Q15" s="75" t="s">
        <v>30</v>
      </c>
    </row>
    <row r="16" spans="1:17" ht="10.5">
      <c r="A16" s="91"/>
      <c r="B16" s="82"/>
      <c r="C16" s="20">
        <v>2</v>
      </c>
      <c r="D16" s="21" t="s">
        <v>44</v>
      </c>
      <c r="E16" s="22" t="s">
        <v>45</v>
      </c>
      <c r="F16" s="23">
        <v>1.5</v>
      </c>
      <c r="G16" s="23">
        <v>1.5</v>
      </c>
      <c r="H16" s="23"/>
      <c r="I16" s="23"/>
      <c r="J16" s="23"/>
      <c r="K16" s="23">
        <v>24</v>
      </c>
      <c r="L16" s="23">
        <v>24</v>
      </c>
      <c r="M16" s="23"/>
      <c r="N16" s="23"/>
      <c r="O16" s="23"/>
      <c r="P16" s="23" t="s">
        <v>20</v>
      </c>
      <c r="Q16" s="73"/>
    </row>
    <row r="17" spans="1:17" ht="10.5">
      <c r="A17" s="91"/>
      <c r="B17" s="82"/>
      <c r="C17" s="20">
        <v>3</v>
      </c>
      <c r="D17" s="29" t="s">
        <v>46</v>
      </c>
      <c r="E17" s="17" t="s">
        <v>47</v>
      </c>
      <c r="F17" s="18">
        <v>2</v>
      </c>
      <c r="G17" s="18">
        <v>1.5</v>
      </c>
      <c r="H17" s="18">
        <v>0.5</v>
      </c>
      <c r="I17" s="18"/>
      <c r="J17" s="18"/>
      <c r="K17" s="18">
        <v>32</v>
      </c>
      <c r="L17" s="18">
        <v>24</v>
      </c>
      <c r="M17" s="18">
        <v>8</v>
      </c>
      <c r="N17" s="18"/>
      <c r="O17" s="18"/>
      <c r="P17" s="18" t="s">
        <v>20</v>
      </c>
      <c r="Q17" s="74"/>
    </row>
    <row r="18" spans="1:17" ht="10.5">
      <c r="A18" s="91"/>
      <c r="B18" s="82"/>
      <c r="C18" s="20">
        <v>3</v>
      </c>
      <c r="D18" s="29" t="s">
        <v>21</v>
      </c>
      <c r="E18" s="17" t="s">
        <v>22</v>
      </c>
      <c r="F18" s="18"/>
      <c r="G18" s="18"/>
      <c r="H18" s="18"/>
      <c r="I18" s="18"/>
      <c r="J18" s="18"/>
      <c r="K18" s="18">
        <v>16</v>
      </c>
      <c r="L18" s="18"/>
      <c r="M18" s="18"/>
      <c r="N18" s="18"/>
      <c r="O18" s="18">
        <v>16</v>
      </c>
      <c r="P18" s="18" t="s">
        <v>20</v>
      </c>
      <c r="Q18" s="74"/>
    </row>
    <row r="19" spans="1:17" ht="10.5">
      <c r="A19" s="91"/>
      <c r="B19" s="82"/>
      <c r="C19" s="20">
        <v>3</v>
      </c>
      <c r="D19" s="29" t="s">
        <v>48</v>
      </c>
      <c r="E19" s="17" t="s">
        <v>49</v>
      </c>
      <c r="F19" s="18">
        <v>4</v>
      </c>
      <c r="G19" s="18">
        <v>3</v>
      </c>
      <c r="H19" s="18">
        <v>1</v>
      </c>
      <c r="I19" s="18"/>
      <c r="J19" s="18"/>
      <c r="K19" s="18">
        <v>80</v>
      </c>
      <c r="L19" s="18">
        <v>48</v>
      </c>
      <c r="M19" s="18">
        <v>16</v>
      </c>
      <c r="N19" s="18"/>
      <c r="O19" s="18">
        <v>16</v>
      </c>
      <c r="P19" s="18" t="s">
        <v>25</v>
      </c>
      <c r="Q19" s="74"/>
    </row>
    <row r="20" spans="1:17" ht="10.5">
      <c r="A20" s="91"/>
      <c r="B20" s="82"/>
      <c r="C20" s="20">
        <v>3</v>
      </c>
      <c r="D20" s="125" t="s">
        <v>50</v>
      </c>
      <c r="E20" s="17" t="s">
        <v>51</v>
      </c>
      <c r="F20" s="18">
        <v>2</v>
      </c>
      <c r="G20" s="18">
        <v>2</v>
      </c>
      <c r="H20" s="18"/>
      <c r="I20" s="18"/>
      <c r="J20" s="18"/>
      <c r="K20" s="18">
        <v>32</v>
      </c>
      <c r="L20" s="18">
        <v>32</v>
      </c>
      <c r="M20" s="18"/>
      <c r="N20" s="18"/>
      <c r="O20" s="18"/>
      <c r="P20" s="18" t="s">
        <v>20</v>
      </c>
      <c r="Q20" s="75" t="s">
        <v>30</v>
      </c>
    </row>
    <row r="21" spans="1:17" ht="10.5">
      <c r="A21" s="91"/>
      <c r="B21" s="82"/>
      <c r="C21" s="20">
        <v>3</v>
      </c>
      <c r="D21" s="29" t="s">
        <v>52</v>
      </c>
      <c r="E21" s="17" t="s">
        <v>53</v>
      </c>
      <c r="F21" s="18">
        <v>1</v>
      </c>
      <c r="G21" s="18"/>
      <c r="H21" s="18">
        <v>1</v>
      </c>
      <c r="I21" s="18"/>
      <c r="J21" s="18"/>
      <c r="K21" s="18">
        <v>36</v>
      </c>
      <c r="L21" s="18"/>
      <c r="M21" s="18">
        <v>32</v>
      </c>
      <c r="N21" s="18"/>
      <c r="O21" s="18">
        <v>4</v>
      </c>
      <c r="P21" s="18" t="s">
        <v>20</v>
      </c>
      <c r="Q21" s="74"/>
    </row>
    <row r="22" spans="1:17" ht="21">
      <c r="A22" s="91"/>
      <c r="B22" s="82"/>
      <c r="C22" s="20">
        <v>4</v>
      </c>
      <c r="D22" s="44" t="s">
        <v>54</v>
      </c>
      <c r="E22" s="17" t="s">
        <v>55</v>
      </c>
      <c r="F22" s="18">
        <v>5</v>
      </c>
      <c r="G22" s="18">
        <v>4</v>
      </c>
      <c r="H22" s="18">
        <v>1</v>
      </c>
      <c r="I22" s="18"/>
      <c r="J22" s="18"/>
      <c r="K22" s="18">
        <v>80</v>
      </c>
      <c r="L22" s="18">
        <v>48</v>
      </c>
      <c r="M22" s="18">
        <v>16</v>
      </c>
      <c r="N22" s="18"/>
      <c r="O22" s="18">
        <v>16</v>
      </c>
      <c r="P22" s="18" t="s">
        <v>20</v>
      </c>
      <c r="Q22" s="73"/>
    </row>
    <row r="23" spans="1:17" ht="10.5">
      <c r="A23" s="91"/>
      <c r="B23" s="82"/>
      <c r="C23" s="20">
        <v>4</v>
      </c>
      <c r="D23" s="44" t="s">
        <v>21</v>
      </c>
      <c r="E23" s="17" t="s">
        <v>22</v>
      </c>
      <c r="F23" s="18"/>
      <c r="G23" s="18"/>
      <c r="H23" s="18"/>
      <c r="I23" s="18"/>
      <c r="J23" s="18"/>
      <c r="K23" s="18">
        <v>16</v>
      </c>
      <c r="L23" s="18"/>
      <c r="M23" s="18"/>
      <c r="N23" s="18"/>
      <c r="O23" s="18">
        <v>16</v>
      </c>
      <c r="P23" s="18" t="s">
        <v>20</v>
      </c>
      <c r="Q23" s="73"/>
    </row>
    <row r="24" spans="1:17" ht="10.5">
      <c r="A24" s="91"/>
      <c r="B24" s="82"/>
      <c r="C24" s="20">
        <v>4</v>
      </c>
      <c r="D24" s="44" t="s">
        <v>56</v>
      </c>
      <c r="E24" s="17" t="s">
        <v>57</v>
      </c>
      <c r="F24" s="18">
        <v>4</v>
      </c>
      <c r="G24" s="18">
        <v>3</v>
      </c>
      <c r="H24" s="18">
        <v>1</v>
      </c>
      <c r="I24" s="18"/>
      <c r="J24" s="18"/>
      <c r="K24" s="18">
        <v>80</v>
      </c>
      <c r="L24" s="18">
        <v>48</v>
      </c>
      <c r="M24" s="18">
        <v>16</v>
      </c>
      <c r="N24" s="18"/>
      <c r="O24" s="18">
        <v>16</v>
      </c>
      <c r="P24" s="18" t="s">
        <v>25</v>
      </c>
      <c r="Q24" s="73"/>
    </row>
    <row r="25" spans="1:17" ht="10.5">
      <c r="A25" s="91"/>
      <c r="B25" s="82"/>
      <c r="C25" s="20">
        <v>4</v>
      </c>
      <c r="D25" s="44" t="s">
        <v>58</v>
      </c>
      <c r="E25" s="17" t="s">
        <v>59</v>
      </c>
      <c r="F25" s="18">
        <v>1</v>
      </c>
      <c r="G25" s="18"/>
      <c r="H25" s="18">
        <v>1</v>
      </c>
      <c r="I25" s="18"/>
      <c r="J25" s="18"/>
      <c r="K25" s="18">
        <v>36</v>
      </c>
      <c r="L25" s="18"/>
      <c r="M25" s="18">
        <v>32</v>
      </c>
      <c r="N25" s="18"/>
      <c r="O25" s="18">
        <v>4</v>
      </c>
      <c r="P25" s="18" t="s">
        <v>20</v>
      </c>
      <c r="Q25" s="73"/>
    </row>
    <row r="26" spans="1:17" ht="10.5">
      <c r="A26" s="91"/>
      <c r="B26" s="82"/>
      <c r="C26" s="20">
        <v>4</v>
      </c>
      <c r="D26" s="50" t="s">
        <v>60</v>
      </c>
      <c r="E26" s="17" t="s">
        <v>61</v>
      </c>
      <c r="F26" s="18">
        <v>2</v>
      </c>
      <c r="G26" s="18">
        <v>1</v>
      </c>
      <c r="H26" s="18">
        <v>1</v>
      </c>
      <c r="I26" s="18"/>
      <c r="J26" s="18"/>
      <c r="K26" s="18">
        <v>32</v>
      </c>
      <c r="L26" s="18">
        <v>16</v>
      </c>
      <c r="M26" s="18">
        <v>16</v>
      </c>
      <c r="N26" s="18"/>
      <c r="O26" s="18"/>
      <c r="P26" s="18" t="s">
        <v>20</v>
      </c>
      <c r="Q26" s="72" t="s">
        <v>33</v>
      </c>
    </row>
    <row r="27" spans="1:17" ht="10.5">
      <c r="A27" s="91"/>
      <c r="B27" s="82"/>
      <c r="C27" s="20">
        <v>5</v>
      </c>
      <c r="D27" s="44" t="s">
        <v>21</v>
      </c>
      <c r="E27" s="17" t="s">
        <v>22</v>
      </c>
      <c r="F27" s="18"/>
      <c r="G27" s="18"/>
      <c r="H27" s="18"/>
      <c r="I27" s="18"/>
      <c r="J27" s="18"/>
      <c r="K27" s="18">
        <v>16</v>
      </c>
      <c r="L27" s="18"/>
      <c r="M27" s="18"/>
      <c r="N27" s="18"/>
      <c r="O27" s="18">
        <v>16</v>
      </c>
      <c r="P27" s="18" t="s">
        <v>20</v>
      </c>
      <c r="Q27" s="73"/>
    </row>
    <row r="28" spans="1:17" ht="10.5">
      <c r="A28" s="91"/>
      <c r="B28" s="82"/>
      <c r="C28" s="20">
        <v>5</v>
      </c>
      <c r="D28" s="44" t="s">
        <v>62</v>
      </c>
      <c r="E28" s="17" t="s">
        <v>63</v>
      </c>
      <c r="F28" s="18">
        <v>2</v>
      </c>
      <c r="G28" s="18">
        <v>1.5</v>
      </c>
      <c r="H28" s="18">
        <v>0.5</v>
      </c>
      <c r="I28" s="18"/>
      <c r="J28" s="18"/>
      <c r="K28" s="18">
        <v>32</v>
      </c>
      <c r="L28" s="18">
        <v>24</v>
      </c>
      <c r="M28" s="18">
        <v>8</v>
      </c>
      <c r="N28" s="18"/>
      <c r="O28" s="18"/>
      <c r="P28" s="18" t="s">
        <v>20</v>
      </c>
      <c r="Q28" s="73"/>
    </row>
    <row r="29" spans="1:17" ht="10.5">
      <c r="A29" s="91"/>
      <c r="B29" s="82"/>
      <c r="C29" s="20">
        <v>6</v>
      </c>
      <c r="D29" s="44" t="s">
        <v>21</v>
      </c>
      <c r="E29" s="17" t="s">
        <v>22</v>
      </c>
      <c r="F29" s="18">
        <v>2</v>
      </c>
      <c r="G29" s="18">
        <v>2</v>
      </c>
      <c r="H29" s="18"/>
      <c r="I29" s="18"/>
      <c r="J29" s="18"/>
      <c r="K29" s="18">
        <v>16</v>
      </c>
      <c r="L29" s="18"/>
      <c r="M29" s="18"/>
      <c r="N29" s="18"/>
      <c r="O29" s="18">
        <v>16</v>
      </c>
      <c r="P29" s="18" t="s">
        <v>20</v>
      </c>
      <c r="Q29" s="73"/>
    </row>
    <row r="30" spans="1:17" ht="10.5">
      <c r="A30" s="91"/>
      <c r="B30" s="82"/>
      <c r="C30" s="23">
        <v>6</v>
      </c>
      <c r="D30" s="31" t="s">
        <v>64</v>
      </c>
      <c r="E30" s="17" t="s">
        <v>65</v>
      </c>
      <c r="F30" s="18">
        <v>1</v>
      </c>
      <c r="G30" s="18">
        <v>1</v>
      </c>
      <c r="H30" s="18"/>
      <c r="I30" s="18"/>
      <c r="J30" s="18"/>
      <c r="K30" s="18">
        <v>22</v>
      </c>
      <c r="L30" s="18">
        <v>16</v>
      </c>
      <c r="M30" s="18">
        <v>6</v>
      </c>
      <c r="N30" s="18"/>
      <c r="O30" s="18"/>
      <c r="P30" s="18" t="s">
        <v>20</v>
      </c>
      <c r="Q30" s="75"/>
    </row>
    <row r="31" spans="1:17" ht="10.5">
      <c r="A31" s="91"/>
      <c r="B31" s="82"/>
      <c r="C31" s="82" t="s">
        <v>66</v>
      </c>
      <c r="D31" s="82"/>
      <c r="E31" s="82"/>
      <c r="F31" s="82">
        <f>SUM(F4:F30)</f>
        <v>47.5</v>
      </c>
      <c r="G31" s="82">
        <f aca="true" t="shared" si="0" ref="G31:O31">SUM(G4:G30)</f>
        <v>34.5</v>
      </c>
      <c r="H31" s="82">
        <f t="shared" si="0"/>
        <v>13</v>
      </c>
      <c r="I31" s="82">
        <f t="shared" si="0"/>
        <v>0</v>
      </c>
      <c r="J31" s="82">
        <f t="shared" si="0"/>
        <v>0</v>
      </c>
      <c r="K31" s="82">
        <f t="shared" si="0"/>
        <v>964</v>
      </c>
      <c r="L31" s="82">
        <f t="shared" si="0"/>
        <v>498</v>
      </c>
      <c r="M31" s="82">
        <f t="shared" si="0"/>
        <v>272</v>
      </c>
      <c r="N31" s="82">
        <f t="shared" si="0"/>
        <v>0</v>
      </c>
      <c r="O31" s="82">
        <f t="shared" si="0"/>
        <v>194</v>
      </c>
      <c r="P31" s="82" t="s">
        <v>67</v>
      </c>
      <c r="Q31" s="82" t="s">
        <v>67</v>
      </c>
    </row>
    <row r="32" spans="1:17" ht="10.5" customHeight="1">
      <c r="A32" s="91"/>
      <c r="B32" s="82" t="s">
        <v>68</v>
      </c>
      <c r="C32" s="126" t="s">
        <v>69</v>
      </c>
      <c r="D32" s="127"/>
      <c r="E32" s="128" t="s">
        <v>70</v>
      </c>
      <c r="F32" s="127">
        <v>2</v>
      </c>
      <c r="G32" s="127">
        <v>2</v>
      </c>
      <c r="H32" s="127"/>
      <c r="I32" s="127"/>
      <c r="J32" s="135"/>
      <c r="K32" s="127">
        <v>32</v>
      </c>
      <c r="L32" s="125">
        <v>32</v>
      </c>
      <c r="M32" s="127"/>
      <c r="N32" s="136"/>
      <c r="O32" s="127"/>
      <c r="P32" s="127" t="s">
        <v>20</v>
      </c>
      <c r="Q32" s="138" t="s">
        <v>71</v>
      </c>
    </row>
    <row r="33" spans="1:17" ht="10.5" customHeight="1">
      <c r="A33" s="91"/>
      <c r="B33" s="82"/>
      <c r="C33" s="126" t="s">
        <v>69</v>
      </c>
      <c r="D33" s="127"/>
      <c r="E33" s="128" t="s">
        <v>72</v>
      </c>
      <c r="F33" s="127">
        <v>2</v>
      </c>
      <c r="G33" s="127">
        <v>2</v>
      </c>
      <c r="H33" s="127"/>
      <c r="I33" s="127"/>
      <c r="J33" s="135"/>
      <c r="K33" s="127">
        <v>32</v>
      </c>
      <c r="L33" s="125">
        <v>32</v>
      </c>
      <c r="M33" s="127"/>
      <c r="N33" s="136"/>
      <c r="O33" s="127"/>
      <c r="P33" s="127" t="s">
        <v>20</v>
      </c>
      <c r="Q33" s="139"/>
    </row>
    <row r="34" spans="1:17" ht="10.5" customHeight="1">
      <c r="A34" s="91"/>
      <c r="B34" s="82"/>
      <c r="C34" s="126" t="s">
        <v>73</v>
      </c>
      <c r="D34" s="127"/>
      <c r="E34" s="128" t="s">
        <v>74</v>
      </c>
      <c r="F34" s="127">
        <v>4</v>
      </c>
      <c r="G34" s="127">
        <v>4</v>
      </c>
      <c r="H34" s="127"/>
      <c r="I34" s="127"/>
      <c r="J34" s="135"/>
      <c r="K34" s="127">
        <v>64</v>
      </c>
      <c r="L34" s="125">
        <v>64</v>
      </c>
      <c r="M34" s="127"/>
      <c r="N34" s="136"/>
      <c r="O34" s="127"/>
      <c r="P34" s="127" t="s">
        <v>20</v>
      </c>
      <c r="Q34" s="139"/>
    </row>
    <row r="35" spans="1:17" ht="10.5" customHeight="1">
      <c r="A35" s="91"/>
      <c r="B35" s="82"/>
      <c r="C35" s="126" t="s">
        <v>75</v>
      </c>
      <c r="D35" s="127"/>
      <c r="E35" s="128" t="s">
        <v>76</v>
      </c>
      <c r="F35" s="127">
        <v>2</v>
      </c>
      <c r="G35" s="127">
        <v>2</v>
      </c>
      <c r="H35" s="127"/>
      <c r="I35" s="127"/>
      <c r="J35" s="135"/>
      <c r="K35" s="127">
        <v>32</v>
      </c>
      <c r="L35" s="125">
        <v>32</v>
      </c>
      <c r="M35" s="127"/>
      <c r="N35" s="136"/>
      <c r="O35" s="127"/>
      <c r="P35" s="127" t="s">
        <v>20</v>
      </c>
      <c r="Q35" s="139"/>
    </row>
    <row r="36" spans="1:17" ht="10.5" customHeight="1">
      <c r="A36" s="91"/>
      <c r="B36" s="82"/>
      <c r="C36" s="126" t="s">
        <v>75</v>
      </c>
      <c r="D36" s="127"/>
      <c r="E36" s="128" t="s">
        <v>77</v>
      </c>
      <c r="F36" s="127">
        <v>2</v>
      </c>
      <c r="G36" s="127">
        <v>2</v>
      </c>
      <c r="H36" s="127"/>
      <c r="I36" s="127"/>
      <c r="J36" s="135"/>
      <c r="K36" s="127">
        <v>32</v>
      </c>
      <c r="L36" s="125">
        <v>32</v>
      </c>
      <c r="M36" s="127"/>
      <c r="N36" s="136"/>
      <c r="O36" s="127"/>
      <c r="P36" s="127" t="s">
        <v>20</v>
      </c>
      <c r="Q36" s="140"/>
    </row>
    <row r="37" spans="1:17" ht="10.5">
      <c r="A37" s="91"/>
      <c r="B37" s="82"/>
      <c r="C37" s="82" t="s">
        <v>66</v>
      </c>
      <c r="D37" s="82"/>
      <c r="E37" s="82"/>
      <c r="F37" s="82">
        <v>8</v>
      </c>
      <c r="G37" s="82">
        <v>8</v>
      </c>
      <c r="H37" s="82">
        <f aca="true" t="shared" si="1" ref="H37:O37">SUM(H32:H36)</f>
        <v>0</v>
      </c>
      <c r="I37" s="82">
        <f t="shared" si="1"/>
        <v>0</v>
      </c>
      <c r="J37" s="82">
        <f t="shared" si="1"/>
        <v>0</v>
      </c>
      <c r="K37" s="82">
        <v>128</v>
      </c>
      <c r="L37" s="82">
        <v>128</v>
      </c>
      <c r="M37" s="82">
        <f t="shared" si="1"/>
        <v>0</v>
      </c>
      <c r="N37" s="82">
        <f t="shared" si="1"/>
        <v>0</v>
      </c>
      <c r="O37" s="82">
        <f t="shared" si="1"/>
        <v>0</v>
      </c>
      <c r="P37" s="82" t="s">
        <v>67</v>
      </c>
      <c r="Q37" s="82" t="s">
        <v>67</v>
      </c>
    </row>
    <row r="38" spans="1:17" ht="10.5">
      <c r="A38" s="129" t="s">
        <v>78</v>
      </c>
      <c r="B38" s="81" t="s">
        <v>17</v>
      </c>
      <c r="C38" s="20">
        <v>1</v>
      </c>
      <c r="D38" s="21" t="s">
        <v>79</v>
      </c>
      <c r="E38" s="22" t="s">
        <v>80</v>
      </c>
      <c r="F38" s="23">
        <v>3</v>
      </c>
      <c r="G38" s="23">
        <v>3</v>
      </c>
      <c r="H38" s="23"/>
      <c r="I38" s="23"/>
      <c r="J38" s="23"/>
      <c r="K38" s="23">
        <v>48</v>
      </c>
      <c r="L38" s="23">
        <v>48</v>
      </c>
      <c r="M38" s="23"/>
      <c r="N38" s="23"/>
      <c r="O38" s="23"/>
      <c r="P38" s="23" t="s">
        <v>25</v>
      </c>
      <c r="Q38" s="141"/>
    </row>
    <row r="39" spans="1:17" ht="10.5">
      <c r="A39" s="129"/>
      <c r="B39" s="81"/>
      <c r="C39" s="20">
        <v>2</v>
      </c>
      <c r="D39" s="21" t="s">
        <v>81</v>
      </c>
      <c r="E39" s="22" t="s">
        <v>82</v>
      </c>
      <c r="F39" s="23">
        <v>2</v>
      </c>
      <c r="G39" s="23">
        <v>1.5</v>
      </c>
      <c r="H39" s="23">
        <v>0.5</v>
      </c>
      <c r="I39" s="23"/>
      <c r="J39" s="23"/>
      <c r="K39" s="23">
        <v>32</v>
      </c>
      <c r="L39" s="23">
        <v>24</v>
      </c>
      <c r="M39" s="23">
        <v>8</v>
      </c>
      <c r="N39" s="23"/>
      <c r="O39" s="23"/>
      <c r="P39" s="23" t="s">
        <v>20</v>
      </c>
      <c r="Q39" s="141"/>
    </row>
    <row r="40" spans="1:17" ht="10.5">
      <c r="A40" s="129"/>
      <c r="B40" s="81"/>
      <c r="C40" s="20">
        <v>2</v>
      </c>
      <c r="D40" s="21" t="s">
        <v>83</v>
      </c>
      <c r="E40" s="22" t="s">
        <v>84</v>
      </c>
      <c r="F40" s="23">
        <v>3</v>
      </c>
      <c r="G40" s="23">
        <v>3</v>
      </c>
      <c r="H40" s="23"/>
      <c r="I40" s="23"/>
      <c r="J40" s="23"/>
      <c r="K40" s="23">
        <v>48</v>
      </c>
      <c r="L40" s="23">
        <v>48</v>
      </c>
      <c r="M40" s="23"/>
      <c r="N40" s="23"/>
      <c r="O40" s="23"/>
      <c r="P40" s="23" t="s">
        <v>25</v>
      </c>
      <c r="Q40" s="141"/>
    </row>
    <row r="41" spans="1:17" ht="10.5">
      <c r="A41" s="129"/>
      <c r="B41" s="81"/>
      <c r="C41" s="20">
        <v>2</v>
      </c>
      <c r="D41" s="21" t="s">
        <v>85</v>
      </c>
      <c r="E41" s="22" t="s">
        <v>86</v>
      </c>
      <c r="F41" s="23">
        <v>2</v>
      </c>
      <c r="G41" s="23">
        <v>2</v>
      </c>
      <c r="H41" s="23"/>
      <c r="I41" s="23"/>
      <c r="J41" s="23"/>
      <c r="K41" s="23">
        <v>32</v>
      </c>
      <c r="L41" s="23">
        <v>32</v>
      </c>
      <c r="M41" s="23"/>
      <c r="N41" s="23"/>
      <c r="O41" s="23"/>
      <c r="P41" s="23" t="s">
        <v>20</v>
      </c>
      <c r="Q41" s="141"/>
    </row>
    <row r="42" spans="1:17" ht="10.5">
      <c r="A42" s="129"/>
      <c r="B42" s="81"/>
      <c r="C42" s="20">
        <v>3</v>
      </c>
      <c r="D42" s="29" t="s">
        <v>87</v>
      </c>
      <c r="E42" s="43" t="s">
        <v>88</v>
      </c>
      <c r="F42" s="23">
        <v>3</v>
      </c>
      <c r="G42" s="23">
        <v>3</v>
      </c>
      <c r="H42" s="23"/>
      <c r="I42" s="23"/>
      <c r="J42" s="23"/>
      <c r="K42" s="23">
        <v>48</v>
      </c>
      <c r="L42" s="23">
        <v>48</v>
      </c>
      <c r="M42" s="23"/>
      <c r="N42" s="23"/>
      <c r="O42" s="23"/>
      <c r="P42" s="23" t="s">
        <v>20</v>
      </c>
      <c r="Q42" s="141"/>
    </row>
    <row r="43" spans="1:17" ht="10.5">
      <c r="A43" s="129"/>
      <c r="B43" s="81"/>
      <c r="C43" s="20">
        <v>3</v>
      </c>
      <c r="D43" s="44" t="s">
        <v>89</v>
      </c>
      <c r="E43" s="45" t="s">
        <v>90</v>
      </c>
      <c r="F43" s="46">
        <v>3</v>
      </c>
      <c r="G43" s="46">
        <v>2</v>
      </c>
      <c r="H43" s="46">
        <v>1</v>
      </c>
      <c r="I43" s="46"/>
      <c r="J43" s="46"/>
      <c r="K43" s="46">
        <v>48</v>
      </c>
      <c r="L43" s="46">
        <v>32</v>
      </c>
      <c r="M43" s="46">
        <v>16</v>
      </c>
      <c r="N43" s="46"/>
      <c r="O43" s="46"/>
      <c r="P43" s="23" t="s">
        <v>20</v>
      </c>
      <c r="Q43" s="141"/>
    </row>
    <row r="44" spans="1:17" ht="10.5">
      <c r="A44" s="129"/>
      <c r="B44" s="81"/>
      <c r="C44" s="20">
        <v>4</v>
      </c>
      <c r="D44" s="51" t="s">
        <v>91</v>
      </c>
      <c r="E44" s="130" t="s">
        <v>92</v>
      </c>
      <c r="F44" s="46">
        <v>3</v>
      </c>
      <c r="G44" s="46">
        <v>1.5</v>
      </c>
      <c r="H44" s="46">
        <v>1.5</v>
      </c>
      <c r="I44" s="46"/>
      <c r="J44" s="46"/>
      <c r="K44" s="46">
        <v>48</v>
      </c>
      <c r="L44" s="46">
        <v>24</v>
      </c>
      <c r="M44" s="46">
        <v>24</v>
      </c>
      <c r="N44" s="46"/>
      <c r="O44" s="46"/>
      <c r="P44" s="23" t="s">
        <v>20</v>
      </c>
      <c r="Q44" s="141"/>
    </row>
    <row r="45" spans="1:17" ht="10.5">
      <c r="A45" s="129"/>
      <c r="B45" s="81"/>
      <c r="C45" s="20">
        <v>4</v>
      </c>
      <c r="D45" s="44" t="s">
        <v>93</v>
      </c>
      <c r="E45" s="45" t="s">
        <v>94</v>
      </c>
      <c r="F45" s="46">
        <v>4</v>
      </c>
      <c r="G45" s="46">
        <v>1.5</v>
      </c>
      <c r="H45" s="46">
        <v>2.5</v>
      </c>
      <c r="I45" s="46"/>
      <c r="J45" s="46"/>
      <c r="K45" s="46">
        <v>64</v>
      </c>
      <c r="L45" s="46">
        <v>24</v>
      </c>
      <c r="M45" s="46">
        <v>40</v>
      </c>
      <c r="N45" s="46"/>
      <c r="O45" s="46"/>
      <c r="P45" s="23" t="s">
        <v>20</v>
      </c>
      <c r="Q45" s="141"/>
    </row>
    <row r="46" spans="1:17" ht="10.5">
      <c r="A46" s="129"/>
      <c r="B46" s="81"/>
      <c r="C46" s="20">
        <v>4</v>
      </c>
      <c r="D46" s="44" t="s">
        <v>95</v>
      </c>
      <c r="E46" s="45" t="s">
        <v>96</v>
      </c>
      <c r="F46" s="46">
        <v>3</v>
      </c>
      <c r="G46" s="46">
        <v>2</v>
      </c>
      <c r="H46" s="46">
        <v>1</v>
      </c>
      <c r="I46" s="46"/>
      <c r="J46" s="46"/>
      <c r="K46" s="46">
        <v>48</v>
      </c>
      <c r="L46" s="46">
        <v>32</v>
      </c>
      <c r="M46" s="46">
        <v>16</v>
      </c>
      <c r="N46" s="46"/>
      <c r="O46" s="46"/>
      <c r="P46" s="23" t="s">
        <v>20</v>
      </c>
      <c r="Q46" s="141"/>
    </row>
    <row r="47" spans="1:17" ht="10.5">
      <c r="A47" s="129"/>
      <c r="B47" s="81"/>
      <c r="C47" s="20">
        <v>5</v>
      </c>
      <c r="D47" s="44" t="s">
        <v>97</v>
      </c>
      <c r="E47" s="45" t="s">
        <v>98</v>
      </c>
      <c r="F47" s="46">
        <v>2</v>
      </c>
      <c r="G47" s="46">
        <v>1</v>
      </c>
      <c r="H47" s="46">
        <v>1</v>
      </c>
      <c r="I47" s="46"/>
      <c r="J47" s="46"/>
      <c r="K47" s="46">
        <v>32</v>
      </c>
      <c r="L47" s="46">
        <v>16</v>
      </c>
      <c r="M47" s="46">
        <v>16</v>
      </c>
      <c r="N47" s="46"/>
      <c r="O47" s="46"/>
      <c r="P47" s="23" t="s">
        <v>20</v>
      </c>
      <c r="Q47" s="141"/>
    </row>
    <row r="48" spans="1:17" ht="10.5">
      <c r="A48" s="129"/>
      <c r="B48" s="81"/>
      <c r="C48" s="23">
        <v>6</v>
      </c>
      <c r="D48" s="51" t="s">
        <v>99</v>
      </c>
      <c r="E48" s="78" t="s">
        <v>100</v>
      </c>
      <c r="F48" s="46">
        <v>2</v>
      </c>
      <c r="G48" s="46">
        <v>1.5</v>
      </c>
      <c r="H48" s="46">
        <v>0.5</v>
      </c>
      <c r="I48" s="46"/>
      <c r="J48" s="46"/>
      <c r="K48" s="46">
        <v>32</v>
      </c>
      <c r="L48" s="46">
        <v>24</v>
      </c>
      <c r="M48" s="46">
        <v>8</v>
      </c>
      <c r="N48" s="46"/>
      <c r="O48" s="46"/>
      <c r="P48" s="23" t="s">
        <v>20</v>
      </c>
      <c r="Q48" s="141"/>
    </row>
    <row r="49" spans="1:17" ht="10.5">
      <c r="A49" s="129"/>
      <c r="B49" s="81"/>
      <c r="C49" s="82" t="s">
        <v>66</v>
      </c>
      <c r="D49" s="82"/>
      <c r="E49" s="82"/>
      <c r="F49" s="82">
        <f aca="true" t="shared" si="2" ref="F49:O49">SUM(F38:F48)</f>
        <v>30</v>
      </c>
      <c r="G49" s="82">
        <f t="shared" si="2"/>
        <v>22</v>
      </c>
      <c r="H49" s="82">
        <f t="shared" si="2"/>
        <v>8</v>
      </c>
      <c r="I49" s="82">
        <f t="shared" si="2"/>
        <v>0</v>
      </c>
      <c r="J49" s="82">
        <f t="shared" si="2"/>
        <v>0</v>
      </c>
      <c r="K49" s="82">
        <f t="shared" si="2"/>
        <v>480</v>
      </c>
      <c r="L49" s="82">
        <f t="shared" si="2"/>
        <v>352</v>
      </c>
      <c r="M49" s="82">
        <f t="shared" si="2"/>
        <v>128</v>
      </c>
      <c r="N49" s="82">
        <f t="shared" si="2"/>
        <v>0</v>
      </c>
      <c r="O49" s="82">
        <f t="shared" si="2"/>
        <v>0</v>
      </c>
      <c r="P49" s="82" t="s">
        <v>67</v>
      </c>
      <c r="Q49" s="82" t="s">
        <v>67</v>
      </c>
    </row>
    <row r="50" spans="1:17" ht="10.5">
      <c r="A50" s="129" t="s">
        <v>101</v>
      </c>
      <c r="B50" s="81" t="s">
        <v>17</v>
      </c>
      <c r="C50" s="20">
        <v>1</v>
      </c>
      <c r="D50" s="21" t="s">
        <v>102</v>
      </c>
      <c r="E50" s="22" t="s">
        <v>103</v>
      </c>
      <c r="F50" s="23">
        <v>3</v>
      </c>
      <c r="G50" s="23">
        <v>2</v>
      </c>
      <c r="H50" s="23">
        <v>1</v>
      </c>
      <c r="I50" s="23"/>
      <c r="J50" s="23"/>
      <c r="K50" s="23">
        <v>48</v>
      </c>
      <c r="L50" s="23">
        <v>32</v>
      </c>
      <c r="M50" s="23">
        <v>16</v>
      </c>
      <c r="N50" s="23"/>
      <c r="O50" s="23"/>
      <c r="P50" s="23" t="s">
        <v>20</v>
      </c>
      <c r="Q50" s="141"/>
    </row>
    <row r="51" spans="1:17" ht="10.5">
      <c r="A51" s="129"/>
      <c r="B51" s="81"/>
      <c r="C51" s="20">
        <v>1</v>
      </c>
      <c r="D51" s="21" t="s">
        <v>104</v>
      </c>
      <c r="E51" s="22" t="s">
        <v>105</v>
      </c>
      <c r="F51" s="23">
        <v>0.5</v>
      </c>
      <c r="G51" s="23">
        <v>0.5</v>
      </c>
      <c r="H51" s="23"/>
      <c r="I51" s="23"/>
      <c r="J51" s="23"/>
      <c r="K51" s="23">
        <v>8</v>
      </c>
      <c r="L51" s="23">
        <v>8</v>
      </c>
      <c r="M51" s="23"/>
      <c r="N51" s="23"/>
      <c r="O51" s="23"/>
      <c r="P51" s="23" t="s">
        <v>20</v>
      </c>
      <c r="Q51" s="141"/>
    </row>
    <row r="52" spans="1:17" ht="10.5">
      <c r="A52" s="129"/>
      <c r="B52" s="81"/>
      <c r="C52" s="24">
        <v>1</v>
      </c>
      <c r="D52" s="25" t="s">
        <v>106</v>
      </c>
      <c r="E52" s="26" t="s">
        <v>107</v>
      </c>
      <c r="F52" s="27">
        <v>3</v>
      </c>
      <c r="G52" s="27">
        <v>3</v>
      </c>
      <c r="H52" s="27"/>
      <c r="I52" s="27"/>
      <c r="J52" s="27"/>
      <c r="K52" s="27">
        <v>48</v>
      </c>
      <c r="L52" s="27">
        <v>48</v>
      </c>
      <c r="M52" s="27"/>
      <c r="N52" s="27"/>
      <c r="O52" s="27"/>
      <c r="P52" s="27" t="s">
        <v>25</v>
      </c>
      <c r="Q52" s="141"/>
    </row>
    <row r="53" spans="1:17" ht="10.5">
      <c r="A53" s="129"/>
      <c r="B53" s="81"/>
      <c r="C53" s="20">
        <v>3</v>
      </c>
      <c r="D53" s="48" t="s">
        <v>108</v>
      </c>
      <c r="E53" s="131" t="s">
        <v>109</v>
      </c>
      <c r="F53" s="23">
        <v>2</v>
      </c>
      <c r="G53" s="23">
        <v>1.5</v>
      </c>
      <c r="H53" s="23">
        <v>0.5</v>
      </c>
      <c r="I53" s="23"/>
      <c r="J53" s="23"/>
      <c r="K53" s="23">
        <v>32</v>
      </c>
      <c r="L53" s="23">
        <v>24</v>
      </c>
      <c r="M53" s="23">
        <v>8</v>
      </c>
      <c r="N53" s="23"/>
      <c r="O53" s="23"/>
      <c r="P53" s="23" t="s">
        <v>25</v>
      </c>
      <c r="Q53" s="141"/>
    </row>
    <row r="54" spans="1:17" ht="10.5">
      <c r="A54" s="129"/>
      <c r="B54" s="81"/>
      <c r="C54" s="20">
        <v>2</v>
      </c>
      <c r="D54" s="44" t="s">
        <v>110</v>
      </c>
      <c r="E54" s="34" t="s">
        <v>111</v>
      </c>
      <c r="F54" s="23">
        <v>2</v>
      </c>
      <c r="G54" s="23">
        <v>2</v>
      </c>
      <c r="H54" s="23"/>
      <c r="I54" s="23"/>
      <c r="J54" s="23"/>
      <c r="K54" s="23">
        <v>32</v>
      </c>
      <c r="L54" s="23">
        <v>32</v>
      </c>
      <c r="M54" s="23"/>
      <c r="N54" s="23"/>
      <c r="O54" s="23"/>
      <c r="P54" s="23" t="s">
        <v>25</v>
      </c>
      <c r="Q54" s="141"/>
    </row>
    <row r="55" spans="1:17" ht="10.5">
      <c r="A55" s="129"/>
      <c r="B55" s="81"/>
      <c r="C55" s="20">
        <v>2</v>
      </c>
      <c r="D55" s="44" t="s">
        <v>112</v>
      </c>
      <c r="E55" s="45" t="s">
        <v>113</v>
      </c>
      <c r="F55" s="46">
        <v>2</v>
      </c>
      <c r="G55" s="46">
        <v>1.5</v>
      </c>
      <c r="H55" s="46">
        <v>0.5</v>
      </c>
      <c r="I55" s="46"/>
      <c r="J55" s="46"/>
      <c r="K55" s="46">
        <v>32</v>
      </c>
      <c r="L55" s="46">
        <v>24</v>
      </c>
      <c r="M55" s="46">
        <v>8</v>
      </c>
      <c r="N55" s="46"/>
      <c r="O55" s="46"/>
      <c r="P55" s="23" t="s">
        <v>20</v>
      </c>
      <c r="Q55" s="141"/>
    </row>
    <row r="56" spans="1:17" ht="10.5">
      <c r="A56" s="129"/>
      <c r="B56" s="81"/>
      <c r="C56" s="20">
        <v>3</v>
      </c>
      <c r="D56" s="44" t="s">
        <v>114</v>
      </c>
      <c r="E56" s="45" t="s">
        <v>115</v>
      </c>
      <c r="F56" s="46">
        <v>2</v>
      </c>
      <c r="G56" s="46">
        <v>1.5</v>
      </c>
      <c r="H56" s="46">
        <v>0.5</v>
      </c>
      <c r="I56" s="46"/>
      <c r="J56" s="46"/>
      <c r="K56" s="46">
        <v>32</v>
      </c>
      <c r="L56" s="46">
        <v>24</v>
      </c>
      <c r="M56" s="46">
        <v>8</v>
      </c>
      <c r="N56" s="46"/>
      <c r="O56" s="46"/>
      <c r="P56" s="23" t="s">
        <v>25</v>
      </c>
      <c r="Q56" s="141"/>
    </row>
    <row r="57" spans="1:17" ht="10.5">
      <c r="A57" s="129"/>
      <c r="B57" s="81"/>
      <c r="C57" s="20">
        <v>4</v>
      </c>
      <c r="D57" s="48" t="s">
        <v>116</v>
      </c>
      <c r="E57" s="78" t="s">
        <v>117</v>
      </c>
      <c r="F57" s="46">
        <v>2</v>
      </c>
      <c r="G57" s="46">
        <v>1</v>
      </c>
      <c r="H57" s="46">
        <v>1</v>
      </c>
      <c r="I57" s="46"/>
      <c r="J57" s="46"/>
      <c r="K57" s="46">
        <v>32</v>
      </c>
      <c r="L57" s="46">
        <v>16</v>
      </c>
      <c r="M57" s="46">
        <v>16</v>
      </c>
      <c r="N57" s="46"/>
      <c r="O57" s="46"/>
      <c r="P57" s="23" t="s">
        <v>20</v>
      </c>
      <c r="Q57" s="141"/>
    </row>
    <row r="58" spans="1:17" ht="10.5">
      <c r="A58" s="129"/>
      <c r="B58" s="81"/>
      <c r="C58" s="20">
        <v>4</v>
      </c>
      <c r="D58" s="48" t="s">
        <v>118</v>
      </c>
      <c r="E58" s="132" t="s">
        <v>119</v>
      </c>
      <c r="F58" s="46">
        <v>2</v>
      </c>
      <c r="G58" s="46">
        <v>1</v>
      </c>
      <c r="H58" s="46">
        <v>1</v>
      </c>
      <c r="I58" s="46"/>
      <c r="J58" s="46"/>
      <c r="K58" s="46">
        <v>32</v>
      </c>
      <c r="L58" s="46">
        <v>16</v>
      </c>
      <c r="M58" s="46">
        <v>16</v>
      </c>
      <c r="N58" s="46"/>
      <c r="O58" s="46"/>
      <c r="P58" s="23" t="s">
        <v>20</v>
      </c>
      <c r="Q58" s="141"/>
    </row>
    <row r="59" spans="1:17" ht="10.5">
      <c r="A59" s="129"/>
      <c r="B59" s="81"/>
      <c r="C59" s="20">
        <v>3</v>
      </c>
      <c r="D59" s="44" t="s">
        <v>120</v>
      </c>
      <c r="E59" s="45" t="s">
        <v>121</v>
      </c>
      <c r="F59" s="46">
        <v>2</v>
      </c>
      <c r="G59" s="46">
        <v>2</v>
      </c>
      <c r="H59" s="46"/>
      <c r="I59" s="46"/>
      <c r="J59" s="46"/>
      <c r="K59" s="46">
        <v>32</v>
      </c>
      <c r="L59" s="46">
        <v>32</v>
      </c>
      <c r="M59" s="46"/>
      <c r="N59" s="46"/>
      <c r="O59" s="46"/>
      <c r="P59" s="23" t="s">
        <v>25</v>
      </c>
      <c r="Q59" s="141"/>
    </row>
    <row r="60" spans="1:17" ht="10.5">
      <c r="A60" s="129"/>
      <c r="B60" s="81"/>
      <c r="C60" s="20">
        <v>4</v>
      </c>
      <c r="D60" s="44" t="s">
        <v>122</v>
      </c>
      <c r="E60" s="45" t="s">
        <v>123</v>
      </c>
      <c r="F60" s="46">
        <v>2</v>
      </c>
      <c r="G60" s="46">
        <v>2</v>
      </c>
      <c r="H60" s="46"/>
      <c r="I60" s="46"/>
      <c r="J60" s="46"/>
      <c r="K60" s="46">
        <v>32</v>
      </c>
      <c r="L60" s="46">
        <v>32</v>
      </c>
      <c r="M60" s="46"/>
      <c r="N60" s="46"/>
      <c r="O60" s="46"/>
      <c r="P60" s="23" t="s">
        <v>20</v>
      </c>
      <c r="Q60" s="141"/>
    </row>
    <row r="61" spans="1:17" ht="10.5">
      <c r="A61" s="129"/>
      <c r="B61" s="81"/>
      <c r="C61" s="23">
        <v>5</v>
      </c>
      <c r="D61" s="44" t="s">
        <v>124</v>
      </c>
      <c r="E61" s="45" t="s">
        <v>125</v>
      </c>
      <c r="F61" s="46">
        <v>3</v>
      </c>
      <c r="G61" s="46">
        <v>2</v>
      </c>
      <c r="H61" s="46">
        <v>1</v>
      </c>
      <c r="I61" s="46"/>
      <c r="J61" s="46"/>
      <c r="K61" s="46">
        <v>48</v>
      </c>
      <c r="L61" s="46">
        <v>32</v>
      </c>
      <c r="M61" s="46">
        <v>16</v>
      </c>
      <c r="N61" s="46"/>
      <c r="O61" s="46"/>
      <c r="P61" s="23" t="s">
        <v>20</v>
      </c>
      <c r="Q61" s="141"/>
    </row>
    <row r="62" spans="1:17" ht="10.5">
      <c r="A62" s="129"/>
      <c r="B62" s="81"/>
      <c r="C62" s="23">
        <v>6</v>
      </c>
      <c r="D62" s="44" t="s">
        <v>126</v>
      </c>
      <c r="E62" s="45" t="s">
        <v>127</v>
      </c>
      <c r="F62" s="46">
        <v>2</v>
      </c>
      <c r="G62" s="46">
        <v>1</v>
      </c>
      <c r="H62" s="46">
        <v>1</v>
      </c>
      <c r="I62" s="46"/>
      <c r="J62" s="46"/>
      <c r="K62" s="46">
        <v>32</v>
      </c>
      <c r="L62" s="46">
        <v>16</v>
      </c>
      <c r="M62" s="46">
        <v>16</v>
      </c>
      <c r="N62" s="46"/>
      <c r="O62" s="46"/>
      <c r="P62" s="23" t="s">
        <v>20</v>
      </c>
      <c r="Q62" s="142" t="s">
        <v>128</v>
      </c>
    </row>
    <row r="63" spans="1:17" ht="10.5">
      <c r="A63" s="129"/>
      <c r="B63" s="81"/>
      <c r="C63" s="82" t="s">
        <v>66</v>
      </c>
      <c r="D63" s="82"/>
      <c r="E63" s="82"/>
      <c r="F63" s="82">
        <f aca="true" t="shared" si="3" ref="F63:O63">SUM(F50:F62)</f>
        <v>27.5</v>
      </c>
      <c r="G63" s="82">
        <f t="shared" si="3"/>
        <v>21</v>
      </c>
      <c r="H63" s="82">
        <f t="shared" si="3"/>
        <v>6.5</v>
      </c>
      <c r="I63" s="82">
        <f t="shared" si="3"/>
        <v>0</v>
      </c>
      <c r="J63" s="82">
        <f t="shared" si="3"/>
        <v>0</v>
      </c>
      <c r="K63" s="82">
        <f t="shared" si="3"/>
        <v>440</v>
      </c>
      <c r="L63" s="82">
        <f t="shared" si="3"/>
        <v>336</v>
      </c>
      <c r="M63" s="82">
        <f t="shared" si="3"/>
        <v>104</v>
      </c>
      <c r="N63" s="82">
        <f t="shared" si="3"/>
        <v>0</v>
      </c>
      <c r="O63" s="82">
        <f t="shared" si="3"/>
        <v>0</v>
      </c>
      <c r="P63" s="82" t="s">
        <v>67</v>
      </c>
      <c r="Q63" s="82" t="s">
        <v>67</v>
      </c>
    </row>
    <row r="64" spans="1:17" ht="10.5">
      <c r="A64" s="129" t="s">
        <v>129</v>
      </c>
      <c r="B64" s="129" t="s">
        <v>68</v>
      </c>
      <c r="C64" s="20">
        <v>5</v>
      </c>
      <c r="D64" s="133" t="s">
        <v>130</v>
      </c>
      <c r="E64" s="134" t="s">
        <v>131</v>
      </c>
      <c r="F64" s="46">
        <v>2</v>
      </c>
      <c r="G64" s="46">
        <v>1</v>
      </c>
      <c r="H64" s="46">
        <v>1</v>
      </c>
      <c r="I64" s="46"/>
      <c r="J64" s="46"/>
      <c r="K64" s="46">
        <v>32</v>
      </c>
      <c r="L64" s="46">
        <v>16</v>
      </c>
      <c r="M64" s="46">
        <v>16</v>
      </c>
      <c r="N64" s="46"/>
      <c r="O64" s="46"/>
      <c r="P64" s="23" t="s">
        <v>20</v>
      </c>
      <c r="Q64" s="141"/>
    </row>
    <row r="65" spans="1:17" ht="10.5">
      <c r="A65" s="129"/>
      <c r="B65" s="81"/>
      <c r="C65" s="20">
        <v>5</v>
      </c>
      <c r="D65" s="44" t="s">
        <v>132</v>
      </c>
      <c r="E65" s="45" t="s">
        <v>133</v>
      </c>
      <c r="F65" s="46">
        <v>3</v>
      </c>
      <c r="G65" s="46">
        <v>2</v>
      </c>
      <c r="H65" s="46">
        <v>1</v>
      </c>
      <c r="I65" s="46"/>
      <c r="J65" s="46"/>
      <c r="K65" s="46">
        <v>48</v>
      </c>
      <c r="L65" s="46">
        <v>32</v>
      </c>
      <c r="M65" s="46">
        <v>16</v>
      </c>
      <c r="N65" s="46"/>
      <c r="O65" s="46"/>
      <c r="P65" s="23" t="s">
        <v>20</v>
      </c>
      <c r="Q65" s="141"/>
    </row>
    <row r="66" spans="1:17" ht="10.5">
      <c r="A66" s="129"/>
      <c r="B66" s="81"/>
      <c r="C66" s="23">
        <v>6</v>
      </c>
      <c r="D66" s="51" t="s">
        <v>134</v>
      </c>
      <c r="E66" s="78" t="s">
        <v>135</v>
      </c>
      <c r="F66" s="46">
        <v>2</v>
      </c>
      <c r="G66" s="46">
        <v>2</v>
      </c>
      <c r="H66" s="46"/>
      <c r="I66" s="46"/>
      <c r="J66" s="46"/>
      <c r="K66" s="46">
        <v>32</v>
      </c>
      <c r="L66" s="46">
        <v>32</v>
      </c>
      <c r="M66" s="46"/>
      <c r="N66" s="46"/>
      <c r="O66" s="46"/>
      <c r="P66" s="23" t="s">
        <v>20</v>
      </c>
      <c r="Q66" s="141"/>
    </row>
    <row r="67" spans="1:17" ht="10.5">
      <c r="A67" s="129"/>
      <c r="B67" s="81"/>
      <c r="C67" s="23">
        <v>6</v>
      </c>
      <c r="D67" s="44" t="s">
        <v>136</v>
      </c>
      <c r="E67" s="45" t="s">
        <v>137</v>
      </c>
      <c r="F67" s="46">
        <v>2</v>
      </c>
      <c r="G67" s="46">
        <v>2</v>
      </c>
      <c r="H67" s="46"/>
      <c r="I67" s="46"/>
      <c r="J67" s="46"/>
      <c r="K67" s="46">
        <v>32</v>
      </c>
      <c r="L67" s="46">
        <v>32</v>
      </c>
      <c r="M67" s="46"/>
      <c r="N67" s="46"/>
      <c r="O67" s="46"/>
      <c r="P67" s="23" t="s">
        <v>20</v>
      </c>
      <c r="Q67" s="141"/>
    </row>
    <row r="68" spans="1:17" ht="10.5">
      <c r="A68" s="129"/>
      <c r="B68" s="81"/>
      <c r="C68" s="82" t="s">
        <v>66</v>
      </c>
      <c r="D68" s="82"/>
      <c r="E68" s="82"/>
      <c r="F68" s="82">
        <f>SUM(F64:F67)</f>
        <v>9</v>
      </c>
      <c r="G68" s="82">
        <f>SUM(G64:G67)</f>
        <v>7</v>
      </c>
      <c r="H68" s="82">
        <f>SUM(H64:H67)</f>
        <v>2</v>
      </c>
      <c r="I68" s="82">
        <f>SUM(I64:I65)</f>
        <v>0</v>
      </c>
      <c r="J68" s="82">
        <f>SUM(J64:J65)</f>
        <v>0</v>
      </c>
      <c r="K68" s="82">
        <f>SUM(K64:K67)</f>
        <v>144</v>
      </c>
      <c r="L68" s="82">
        <f>SUM(L64:L67)</f>
        <v>112</v>
      </c>
      <c r="M68" s="82">
        <f>SUM(M64:M67)</f>
        <v>32</v>
      </c>
      <c r="N68" s="82">
        <f>SUM(N64:N67)</f>
        <v>0</v>
      </c>
      <c r="O68" s="82">
        <f>SUM(O64:O67)</f>
        <v>0</v>
      </c>
      <c r="P68" s="82" t="s">
        <v>67</v>
      </c>
      <c r="Q68" s="82" t="s">
        <v>67</v>
      </c>
    </row>
    <row r="69" spans="1:17" ht="10.5">
      <c r="A69" s="129" t="s">
        <v>138</v>
      </c>
      <c r="B69" s="81" t="s">
        <v>68</v>
      </c>
      <c r="C69" s="20">
        <v>5</v>
      </c>
      <c r="D69" s="44" t="s">
        <v>139</v>
      </c>
      <c r="E69" s="45" t="s">
        <v>140</v>
      </c>
      <c r="F69" s="46">
        <v>2</v>
      </c>
      <c r="G69" s="46">
        <v>2</v>
      </c>
      <c r="H69" s="46"/>
      <c r="I69" s="46"/>
      <c r="J69" s="46"/>
      <c r="K69" s="46">
        <v>32</v>
      </c>
      <c r="L69" s="46">
        <v>32</v>
      </c>
      <c r="M69" s="46"/>
      <c r="N69" s="46"/>
      <c r="O69" s="46"/>
      <c r="P69" s="23" t="s">
        <v>20</v>
      </c>
      <c r="Q69" s="142" t="s">
        <v>141</v>
      </c>
    </row>
    <row r="70" spans="1:17" ht="10.5">
      <c r="A70" s="129"/>
      <c r="B70" s="81"/>
      <c r="C70" s="20">
        <v>5</v>
      </c>
      <c r="D70" s="44" t="s">
        <v>142</v>
      </c>
      <c r="E70" s="45" t="s">
        <v>143</v>
      </c>
      <c r="F70" s="46">
        <v>2</v>
      </c>
      <c r="G70" s="46">
        <v>2</v>
      </c>
      <c r="H70" s="46"/>
      <c r="I70" s="46"/>
      <c r="J70" s="46"/>
      <c r="K70" s="46">
        <v>32</v>
      </c>
      <c r="L70" s="46">
        <v>32</v>
      </c>
      <c r="M70" s="46"/>
      <c r="N70" s="46"/>
      <c r="O70" s="46"/>
      <c r="P70" s="23" t="s">
        <v>20</v>
      </c>
      <c r="Q70" s="142"/>
    </row>
    <row r="71" spans="1:17" ht="10.5">
      <c r="A71" s="129"/>
      <c r="B71" s="81"/>
      <c r="C71" s="20">
        <v>5</v>
      </c>
      <c r="D71" s="44" t="s">
        <v>144</v>
      </c>
      <c r="E71" s="45" t="s">
        <v>145</v>
      </c>
      <c r="F71" s="46">
        <v>2</v>
      </c>
      <c r="G71" s="46">
        <v>2</v>
      </c>
      <c r="H71" s="46"/>
      <c r="I71" s="46"/>
      <c r="J71" s="46"/>
      <c r="K71" s="46">
        <v>32</v>
      </c>
      <c r="L71" s="46">
        <v>32</v>
      </c>
      <c r="M71" s="46"/>
      <c r="N71" s="46"/>
      <c r="O71" s="46"/>
      <c r="P71" s="23" t="s">
        <v>20</v>
      </c>
      <c r="Q71" s="142"/>
    </row>
    <row r="72" spans="1:17" ht="10.5">
      <c r="A72" s="129"/>
      <c r="B72" s="81"/>
      <c r="C72" s="20">
        <v>5</v>
      </c>
      <c r="D72" s="44" t="s">
        <v>146</v>
      </c>
      <c r="E72" s="45" t="s">
        <v>147</v>
      </c>
      <c r="F72" s="46">
        <v>2</v>
      </c>
      <c r="G72" s="46">
        <v>2</v>
      </c>
      <c r="H72" s="46"/>
      <c r="I72" s="46"/>
      <c r="J72" s="46"/>
      <c r="K72" s="46">
        <v>32</v>
      </c>
      <c r="L72" s="46">
        <v>32</v>
      </c>
      <c r="M72" s="46"/>
      <c r="N72" s="46"/>
      <c r="O72" s="46"/>
      <c r="P72" s="23" t="s">
        <v>20</v>
      </c>
      <c r="Q72" s="146"/>
    </row>
    <row r="73" spans="1:17" ht="10.5">
      <c r="A73" s="129"/>
      <c r="B73" s="81"/>
      <c r="C73" s="20">
        <v>5</v>
      </c>
      <c r="D73" s="44" t="s">
        <v>148</v>
      </c>
      <c r="E73" s="45" t="s">
        <v>149</v>
      </c>
      <c r="F73" s="46">
        <v>2</v>
      </c>
      <c r="G73" s="46">
        <v>2</v>
      </c>
      <c r="H73" s="46"/>
      <c r="I73" s="46"/>
      <c r="J73" s="46"/>
      <c r="K73" s="46">
        <v>32</v>
      </c>
      <c r="L73" s="46">
        <v>32</v>
      </c>
      <c r="M73" s="46"/>
      <c r="N73" s="46"/>
      <c r="O73" s="46"/>
      <c r="P73" s="23" t="s">
        <v>20</v>
      </c>
      <c r="Q73" s="146"/>
    </row>
    <row r="74" spans="1:17" ht="10.5">
      <c r="A74" s="129"/>
      <c r="B74" s="81"/>
      <c r="C74" s="23">
        <v>6</v>
      </c>
      <c r="D74" s="51" t="s">
        <v>150</v>
      </c>
      <c r="E74" s="78" t="s">
        <v>151</v>
      </c>
      <c r="F74" s="46">
        <v>2</v>
      </c>
      <c r="G74" s="46">
        <v>1</v>
      </c>
      <c r="H74" s="46">
        <v>1</v>
      </c>
      <c r="I74" s="46"/>
      <c r="J74" s="46"/>
      <c r="K74" s="46">
        <v>32</v>
      </c>
      <c r="L74" s="46">
        <v>16</v>
      </c>
      <c r="M74" s="46">
        <v>16</v>
      </c>
      <c r="N74" s="46"/>
      <c r="O74" s="46"/>
      <c r="P74" s="23" t="s">
        <v>20</v>
      </c>
      <c r="Q74" s="147" t="s">
        <v>141</v>
      </c>
    </row>
    <row r="75" spans="1:17" ht="10.5">
      <c r="A75" s="129"/>
      <c r="B75" s="81"/>
      <c r="C75" s="23">
        <v>6</v>
      </c>
      <c r="D75" s="51" t="s">
        <v>152</v>
      </c>
      <c r="E75" s="78" t="s">
        <v>153</v>
      </c>
      <c r="F75" s="46">
        <v>2</v>
      </c>
      <c r="G75" s="46">
        <v>2</v>
      </c>
      <c r="H75" s="46"/>
      <c r="I75" s="46"/>
      <c r="J75" s="46"/>
      <c r="K75" s="46">
        <v>32</v>
      </c>
      <c r="L75" s="46">
        <v>32</v>
      </c>
      <c r="M75" s="46"/>
      <c r="N75" s="46"/>
      <c r="O75" s="46"/>
      <c r="P75" s="23" t="s">
        <v>20</v>
      </c>
      <c r="Q75" s="148"/>
    </row>
    <row r="76" spans="1:17" ht="10.5">
      <c r="A76" s="129"/>
      <c r="B76" s="81"/>
      <c r="C76" s="23">
        <v>6</v>
      </c>
      <c r="D76" s="44" t="s">
        <v>154</v>
      </c>
      <c r="E76" s="45" t="s">
        <v>155</v>
      </c>
      <c r="F76" s="46">
        <v>2</v>
      </c>
      <c r="G76" s="46">
        <v>2</v>
      </c>
      <c r="H76" s="46"/>
      <c r="I76" s="46"/>
      <c r="J76" s="46"/>
      <c r="K76" s="46">
        <v>32</v>
      </c>
      <c r="L76" s="46">
        <v>32</v>
      </c>
      <c r="M76" s="46"/>
      <c r="N76" s="46"/>
      <c r="O76" s="46"/>
      <c r="P76" s="23" t="s">
        <v>20</v>
      </c>
      <c r="Q76" s="148"/>
    </row>
    <row r="77" spans="1:17" ht="10.5">
      <c r="A77" s="129"/>
      <c r="B77" s="81"/>
      <c r="C77" s="23">
        <v>6</v>
      </c>
      <c r="D77" s="44" t="s">
        <v>156</v>
      </c>
      <c r="E77" s="45" t="s">
        <v>157</v>
      </c>
      <c r="F77" s="46">
        <v>2</v>
      </c>
      <c r="G77" s="46">
        <v>2</v>
      </c>
      <c r="H77" s="46"/>
      <c r="I77" s="46"/>
      <c r="J77" s="46"/>
      <c r="K77" s="46">
        <v>32</v>
      </c>
      <c r="L77" s="46">
        <v>32</v>
      </c>
      <c r="M77" s="46"/>
      <c r="N77" s="46"/>
      <c r="O77" s="46"/>
      <c r="P77" s="23" t="s">
        <v>20</v>
      </c>
      <c r="Q77" s="148"/>
    </row>
    <row r="78" spans="1:17" ht="10.5">
      <c r="A78" s="129"/>
      <c r="B78" s="81"/>
      <c r="C78" s="23">
        <v>6</v>
      </c>
      <c r="D78" s="44" t="s">
        <v>158</v>
      </c>
      <c r="E78" s="45" t="s">
        <v>159</v>
      </c>
      <c r="F78" s="46">
        <v>2</v>
      </c>
      <c r="G78" s="46">
        <v>2</v>
      </c>
      <c r="H78" s="46"/>
      <c r="I78" s="46"/>
      <c r="J78" s="46"/>
      <c r="K78" s="46">
        <v>32</v>
      </c>
      <c r="L78" s="46">
        <v>32</v>
      </c>
      <c r="M78" s="46"/>
      <c r="N78" s="46"/>
      <c r="O78" s="46"/>
      <c r="P78" s="23" t="s">
        <v>20</v>
      </c>
      <c r="Q78" s="148"/>
    </row>
    <row r="79" spans="1:17" ht="10.5">
      <c r="A79" s="129"/>
      <c r="B79" s="81"/>
      <c r="C79" s="82" t="s">
        <v>66</v>
      </c>
      <c r="D79" s="82"/>
      <c r="E79" s="82"/>
      <c r="F79" s="82">
        <f>SUM(F69:F74)</f>
        <v>12</v>
      </c>
      <c r="G79" s="82">
        <f aca="true" t="shared" si="4" ref="G79:O79">SUM(G69:G74)</f>
        <v>11</v>
      </c>
      <c r="H79" s="82">
        <f t="shared" si="4"/>
        <v>1</v>
      </c>
      <c r="I79" s="82">
        <f t="shared" si="4"/>
        <v>0</v>
      </c>
      <c r="J79" s="82">
        <f t="shared" si="4"/>
        <v>0</v>
      </c>
      <c r="K79" s="82">
        <f t="shared" si="4"/>
        <v>192</v>
      </c>
      <c r="L79" s="82">
        <f t="shared" si="4"/>
        <v>176</v>
      </c>
      <c r="M79" s="82">
        <f t="shared" si="4"/>
        <v>16</v>
      </c>
      <c r="N79" s="82">
        <f t="shared" si="4"/>
        <v>0</v>
      </c>
      <c r="O79" s="82">
        <f t="shared" si="4"/>
        <v>0</v>
      </c>
      <c r="P79" s="82" t="s">
        <v>67</v>
      </c>
      <c r="Q79" s="82" t="s">
        <v>67</v>
      </c>
    </row>
    <row r="80" spans="1:17" ht="10.5" customHeight="1">
      <c r="A80" s="91" t="s">
        <v>160</v>
      </c>
      <c r="B80" s="82" t="s">
        <v>17</v>
      </c>
      <c r="C80" s="16">
        <v>1</v>
      </c>
      <c r="D80" s="16" t="s">
        <v>161</v>
      </c>
      <c r="E80" s="17" t="s">
        <v>162</v>
      </c>
      <c r="F80" s="18">
        <v>1</v>
      </c>
      <c r="G80" s="18"/>
      <c r="H80" s="18"/>
      <c r="I80" s="18">
        <v>1</v>
      </c>
      <c r="J80" s="18"/>
      <c r="K80" s="18">
        <v>24</v>
      </c>
      <c r="L80" s="18"/>
      <c r="M80" s="18"/>
      <c r="N80" s="18">
        <v>24</v>
      </c>
      <c r="O80" s="18"/>
      <c r="P80" s="18" t="s">
        <v>20</v>
      </c>
      <c r="Q80" s="71"/>
    </row>
    <row r="81" spans="1:17" ht="10.5">
      <c r="A81" s="91"/>
      <c r="B81" s="82"/>
      <c r="C81" s="16">
        <v>1</v>
      </c>
      <c r="D81" s="28" t="s">
        <v>163</v>
      </c>
      <c r="E81" s="17" t="s">
        <v>164</v>
      </c>
      <c r="F81" s="18">
        <v>2</v>
      </c>
      <c r="G81" s="18"/>
      <c r="H81" s="18"/>
      <c r="I81" s="18"/>
      <c r="J81" s="18">
        <v>2</v>
      </c>
      <c r="K81" s="18"/>
      <c r="L81" s="18"/>
      <c r="M81" s="18"/>
      <c r="N81" s="18"/>
      <c r="O81" s="18"/>
      <c r="P81" s="18" t="s">
        <v>20</v>
      </c>
      <c r="Q81" s="17" t="s">
        <v>165</v>
      </c>
    </row>
    <row r="82" spans="1:17" ht="10.5">
      <c r="A82" s="91"/>
      <c r="B82" s="82"/>
      <c r="C82" s="16">
        <v>1</v>
      </c>
      <c r="D82" s="28" t="s">
        <v>166</v>
      </c>
      <c r="E82" s="17" t="s">
        <v>167</v>
      </c>
      <c r="F82" s="18">
        <v>1</v>
      </c>
      <c r="G82" s="18"/>
      <c r="H82" s="18"/>
      <c r="I82" s="18"/>
      <c r="J82" s="18">
        <v>1</v>
      </c>
      <c r="K82" s="18"/>
      <c r="L82" s="18"/>
      <c r="M82" s="18"/>
      <c r="N82" s="18"/>
      <c r="O82" s="18"/>
      <c r="P82" s="18" t="s">
        <v>20</v>
      </c>
      <c r="Q82" s="17" t="s">
        <v>168</v>
      </c>
    </row>
    <row r="83" spans="1:17" ht="21">
      <c r="A83" s="91"/>
      <c r="B83" s="82"/>
      <c r="C83" s="28">
        <v>2</v>
      </c>
      <c r="D83" s="35" t="s">
        <v>169</v>
      </c>
      <c r="E83" s="36" t="s">
        <v>170</v>
      </c>
      <c r="F83" s="37">
        <v>1</v>
      </c>
      <c r="G83" s="37"/>
      <c r="H83" s="37"/>
      <c r="I83" s="37">
        <v>1</v>
      </c>
      <c r="J83" s="37"/>
      <c r="K83" s="37">
        <v>24</v>
      </c>
      <c r="L83" s="37"/>
      <c r="M83" s="37"/>
      <c r="N83" s="37">
        <v>24</v>
      </c>
      <c r="O83" s="37"/>
      <c r="P83" s="18" t="s">
        <v>20</v>
      </c>
      <c r="Q83" s="73"/>
    </row>
    <row r="84" spans="1:17" ht="21">
      <c r="A84" s="91"/>
      <c r="B84" s="82"/>
      <c r="C84" s="16" t="s">
        <v>171</v>
      </c>
      <c r="D84" s="16" t="s">
        <v>172</v>
      </c>
      <c r="E84" s="17" t="s">
        <v>173</v>
      </c>
      <c r="F84" s="18">
        <v>1</v>
      </c>
      <c r="G84" s="18"/>
      <c r="H84" s="18"/>
      <c r="I84" s="18"/>
      <c r="J84" s="18">
        <v>1</v>
      </c>
      <c r="K84" s="18"/>
      <c r="L84" s="18"/>
      <c r="M84" s="18"/>
      <c r="N84" s="18"/>
      <c r="O84" s="18"/>
      <c r="P84" s="18" t="s">
        <v>20</v>
      </c>
      <c r="Q84" s="73" t="s">
        <v>174</v>
      </c>
    </row>
    <row r="85" spans="1:17" ht="10.5">
      <c r="A85" s="91"/>
      <c r="B85" s="82"/>
      <c r="C85" s="16" t="s">
        <v>171</v>
      </c>
      <c r="D85" s="16"/>
      <c r="E85" s="17" t="s">
        <v>175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 t="s">
        <v>20</v>
      </c>
      <c r="Q85" s="73"/>
    </row>
    <row r="86" spans="1:17" ht="10.5">
      <c r="A86" s="91"/>
      <c r="B86" s="82"/>
      <c r="C86" s="20">
        <v>3</v>
      </c>
      <c r="D86" s="44" t="s">
        <v>176</v>
      </c>
      <c r="E86" s="17" t="s">
        <v>177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18" t="s">
        <v>20</v>
      </c>
      <c r="Q86" s="17" t="s">
        <v>178</v>
      </c>
    </row>
    <row r="87" spans="1:17" ht="10.5">
      <c r="A87" s="91"/>
      <c r="B87" s="82"/>
      <c r="C87" s="16">
        <v>4</v>
      </c>
      <c r="D87" s="44" t="s">
        <v>176</v>
      </c>
      <c r="E87" s="17" t="s">
        <v>177</v>
      </c>
      <c r="F87" s="18">
        <v>2</v>
      </c>
      <c r="G87" s="18"/>
      <c r="H87" s="18"/>
      <c r="I87" s="18"/>
      <c r="J87" s="18">
        <v>2</v>
      </c>
      <c r="K87" s="18"/>
      <c r="L87" s="18"/>
      <c r="M87" s="18"/>
      <c r="N87" s="18"/>
      <c r="O87" s="18"/>
      <c r="P87" s="18" t="s">
        <v>20</v>
      </c>
      <c r="Q87" s="17" t="s">
        <v>178</v>
      </c>
    </row>
    <row r="88" spans="1:17" ht="21">
      <c r="A88" s="91"/>
      <c r="B88" s="82"/>
      <c r="C88" s="54" t="s">
        <v>179</v>
      </c>
      <c r="D88" s="44" t="s">
        <v>180</v>
      </c>
      <c r="E88" s="55" t="s">
        <v>181</v>
      </c>
      <c r="F88" s="56">
        <v>1</v>
      </c>
      <c r="G88" s="56"/>
      <c r="H88" s="57"/>
      <c r="I88" s="56"/>
      <c r="J88" s="56">
        <v>1</v>
      </c>
      <c r="K88" s="56"/>
      <c r="L88" s="66"/>
      <c r="M88" s="56"/>
      <c r="N88" s="56"/>
      <c r="O88" s="67"/>
      <c r="P88" s="18" t="s">
        <v>20</v>
      </c>
      <c r="Q88" s="17" t="s">
        <v>174</v>
      </c>
    </row>
    <row r="89" spans="1:17" ht="10.5">
      <c r="A89" s="91"/>
      <c r="B89" s="82"/>
      <c r="C89" s="54" t="s">
        <v>179</v>
      </c>
      <c r="D89" s="44"/>
      <c r="E89" s="55" t="s">
        <v>175</v>
      </c>
      <c r="F89" s="56"/>
      <c r="G89" s="56"/>
      <c r="H89" s="56"/>
      <c r="I89" s="56"/>
      <c r="J89" s="56"/>
      <c r="K89" s="57"/>
      <c r="L89" s="66"/>
      <c r="M89" s="56"/>
      <c r="N89" s="56"/>
      <c r="O89" s="56"/>
      <c r="P89" s="18" t="s">
        <v>20</v>
      </c>
      <c r="Q89" s="17" t="s">
        <v>165</v>
      </c>
    </row>
    <row r="90" spans="1:17" ht="10.5">
      <c r="A90" s="91"/>
      <c r="B90" s="82"/>
      <c r="C90" s="20">
        <v>8</v>
      </c>
      <c r="D90" s="44" t="s">
        <v>182</v>
      </c>
      <c r="E90" s="17" t="s">
        <v>183</v>
      </c>
      <c r="F90" s="18">
        <v>1</v>
      </c>
      <c r="G90" s="18"/>
      <c r="H90" s="18"/>
      <c r="I90" s="18"/>
      <c r="J90" s="18">
        <v>1</v>
      </c>
      <c r="K90" s="18"/>
      <c r="L90" s="18"/>
      <c r="M90" s="18"/>
      <c r="N90" s="18"/>
      <c r="O90" s="18"/>
      <c r="P90" s="18" t="s">
        <v>20</v>
      </c>
      <c r="Q90" s="90" t="s">
        <v>168</v>
      </c>
    </row>
    <row r="91" spans="1:17" ht="10.5">
      <c r="A91" s="91"/>
      <c r="B91" s="82"/>
      <c r="C91" s="82" t="s">
        <v>66</v>
      </c>
      <c r="D91" s="82"/>
      <c r="E91" s="82"/>
      <c r="F91" s="82">
        <f aca="true" t="shared" si="5" ref="F91:O91">SUM(F80:F90)</f>
        <v>10</v>
      </c>
      <c r="G91" s="82">
        <f t="shared" si="5"/>
        <v>0</v>
      </c>
      <c r="H91" s="82">
        <f t="shared" si="5"/>
        <v>0</v>
      </c>
      <c r="I91" s="82">
        <f t="shared" si="5"/>
        <v>2</v>
      </c>
      <c r="J91" s="82">
        <f t="shared" si="5"/>
        <v>8</v>
      </c>
      <c r="K91" s="82">
        <f t="shared" si="5"/>
        <v>48</v>
      </c>
      <c r="L91" s="82">
        <f t="shared" si="5"/>
        <v>0</v>
      </c>
      <c r="M91" s="82">
        <f t="shared" si="5"/>
        <v>0</v>
      </c>
      <c r="N91" s="82">
        <f t="shared" si="5"/>
        <v>48</v>
      </c>
      <c r="O91" s="82">
        <f t="shared" si="5"/>
        <v>0</v>
      </c>
      <c r="P91" s="82" t="s">
        <v>67</v>
      </c>
      <c r="Q91" s="82" t="s">
        <v>67</v>
      </c>
    </row>
    <row r="92" spans="1:17" ht="10.5">
      <c r="A92" s="129" t="s">
        <v>184</v>
      </c>
      <c r="B92" s="81" t="s">
        <v>17</v>
      </c>
      <c r="C92" s="143"/>
      <c r="D92" s="143"/>
      <c r="E92" s="76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2"/>
      <c r="Q92" s="141"/>
    </row>
    <row r="93" spans="1:17" ht="10.5">
      <c r="A93" s="129"/>
      <c r="B93" s="81"/>
      <c r="C93" s="82" t="s">
        <v>66</v>
      </c>
      <c r="D93" s="82"/>
      <c r="E93" s="82"/>
      <c r="F93" s="82">
        <f aca="true" t="shared" si="6" ref="F93:O93">SUM(F92:F92)</f>
        <v>0</v>
      </c>
      <c r="G93" s="82">
        <f t="shared" si="6"/>
        <v>0</v>
      </c>
      <c r="H93" s="82">
        <f t="shared" si="6"/>
        <v>0</v>
      </c>
      <c r="I93" s="82">
        <f t="shared" si="6"/>
        <v>0</v>
      </c>
      <c r="J93" s="82">
        <f t="shared" si="6"/>
        <v>0</v>
      </c>
      <c r="K93" s="82">
        <f t="shared" si="6"/>
        <v>0</v>
      </c>
      <c r="L93" s="82">
        <f t="shared" si="6"/>
        <v>0</v>
      </c>
      <c r="M93" s="82">
        <f t="shared" si="6"/>
        <v>0</v>
      </c>
      <c r="N93" s="82">
        <f t="shared" si="6"/>
        <v>0</v>
      </c>
      <c r="O93" s="82">
        <f t="shared" si="6"/>
        <v>0</v>
      </c>
      <c r="P93" s="82" t="s">
        <v>67</v>
      </c>
      <c r="Q93" s="82" t="s">
        <v>67</v>
      </c>
    </row>
    <row r="94" spans="1:17" ht="10.5">
      <c r="A94" s="129" t="s">
        <v>185</v>
      </c>
      <c r="B94" s="81" t="s">
        <v>17</v>
      </c>
      <c r="C94" s="20">
        <v>7</v>
      </c>
      <c r="D94" s="44" t="s">
        <v>186</v>
      </c>
      <c r="E94" s="36" t="s">
        <v>187</v>
      </c>
      <c r="F94" s="79">
        <v>12</v>
      </c>
      <c r="G94" s="80"/>
      <c r="H94" s="80"/>
      <c r="I94" s="80"/>
      <c r="J94" s="79">
        <v>12</v>
      </c>
      <c r="K94" s="37"/>
      <c r="L94" s="37"/>
      <c r="M94" s="37"/>
      <c r="N94" s="37"/>
      <c r="O94" s="37"/>
      <c r="P94" s="86" t="s">
        <v>20</v>
      </c>
      <c r="Q94" s="73" t="s">
        <v>188</v>
      </c>
    </row>
    <row r="95" spans="1:17" ht="10.5">
      <c r="A95" s="129"/>
      <c r="B95" s="81"/>
      <c r="C95" s="35" t="s">
        <v>189</v>
      </c>
      <c r="D95" s="44" t="s">
        <v>190</v>
      </c>
      <c r="E95" s="36" t="s">
        <v>191</v>
      </c>
      <c r="F95" s="37">
        <v>12</v>
      </c>
      <c r="G95" s="37"/>
      <c r="H95" s="37"/>
      <c r="I95" s="37"/>
      <c r="J95" s="37">
        <v>12</v>
      </c>
      <c r="K95" s="37"/>
      <c r="L95" s="37"/>
      <c r="M95" s="37"/>
      <c r="N95" s="37"/>
      <c r="O95" s="37"/>
      <c r="P95" s="18" t="s">
        <v>20</v>
      </c>
      <c r="Q95" s="90"/>
    </row>
    <row r="96" spans="1:17" ht="10.5">
      <c r="A96" s="129"/>
      <c r="B96" s="81"/>
      <c r="C96" s="82" t="s">
        <v>66</v>
      </c>
      <c r="D96" s="82"/>
      <c r="E96" s="82"/>
      <c r="F96" s="82">
        <f aca="true" t="shared" si="7" ref="F96:O96">SUM(F94:F95)</f>
        <v>24</v>
      </c>
      <c r="G96" s="82">
        <f t="shared" si="7"/>
        <v>0</v>
      </c>
      <c r="H96" s="82">
        <f t="shared" si="7"/>
        <v>0</v>
      </c>
      <c r="I96" s="82">
        <f t="shared" si="7"/>
        <v>0</v>
      </c>
      <c r="J96" s="82">
        <f t="shared" si="7"/>
        <v>24</v>
      </c>
      <c r="K96" s="82">
        <f t="shared" si="7"/>
        <v>0</v>
      </c>
      <c r="L96" s="82">
        <f t="shared" si="7"/>
        <v>0</v>
      </c>
      <c r="M96" s="82">
        <f t="shared" si="7"/>
        <v>0</v>
      </c>
      <c r="N96" s="82">
        <f t="shared" si="7"/>
        <v>0</v>
      </c>
      <c r="O96" s="82">
        <f t="shared" si="7"/>
        <v>0</v>
      </c>
      <c r="P96" s="82" t="s">
        <v>67</v>
      </c>
      <c r="Q96" s="82" t="s">
        <v>67</v>
      </c>
    </row>
    <row r="97" spans="1:17" ht="10.5">
      <c r="A97" s="129"/>
      <c r="B97" s="81" t="s">
        <v>68</v>
      </c>
      <c r="C97" s="143"/>
      <c r="D97" s="143"/>
      <c r="E97" s="76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142"/>
    </row>
    <row r="98" spans="1:17" ht="10.5" customHeight="1">
      <c r="A98" s="129"/>
      <c r="B98" s="81"/>
      <c r="C98" s="82" t="s">
        <v>66</v>
      </c>
      <c r="D98" s="82"/>
      <c r="E98" s="82"/>
      <c r="F98" s="82">
        <f aca="true" t="shared" si="8" ref="F98:O98">SUM(F97:F97)</f>
        <v>0</v>
      </c>
      <c r="G98" s="82">
        <f t="shared" si="8"/>
        <v>0</v>
      </c>
      <c r="H98" s="82">
        <f t="shared" si="8"/>
        <v>0</v>
      </c>
      <c r="I98" s="82">
        <f t="shared" si="8"/>
        <v>0</v>
      </c>
      <c r="J98" s="82">
        <f t="shared" si="8"/>
        <v>0</v>
      </c>
      <c r="K98" s="82">
        <f t="shared" si="8"/>
        <v>0</v>
      </c>
      <c r="L98" s="82">
        <f t="shared" si="8"/>
        <v>0</v>
      </c>
      <c r="M98" s="82">
        <f t="shared" si="8"/>
        <v>0</v>
      </c>
      <c r="N98" s="82">
        <f t="shared" si="8"/>
        <v>0</v>
      </c>
      <c r="O98" s="82">
        <f t="shared" si="8"/>
        <v>0</v>
      </c>
      <c r="P98" s="82" t="s">
        <v>67</v>
      </c>
      <c r="Q98" s="82" t="s">
        <v>67</v>
      </c>
    </row>
    <row r="99" spans="1:17" ht="12" customHeight="1">
      <c r="A99" s="129" t="s">
        <v>192</v>
      </c>
      <c r="B99" s="129" t="s">
        <v>17</v>
      </c>
      <c r="C99" s="144" t="s">
        <v>193</v>
      </c>
      <c r="D99" s="91"/>
      <c r="E99" s="91" t="s">
        <v>194</v>
      </c>
      <c r="F99" s="91">
        <v>8</v>
      </c>
      <c r="G99" s="91"/>
      <c r="H99" s="91"/>
      <c r="I99" s="91"/>
      <c r="J99" s="91">
        <v>8</v>
      </c>
      <c r="K99" s="91"/>
      <c r="L99" s="91"/>
      <c r="M99" s="91"/>
      <c r="N99" s="91"/>
      <c r="O99" s="91"/>
      <c r="P99" s="145" t="s">
        <v>20</v>
      </c>
      <c r="Q99" s="91"/>
    </row>
    <row r="100" spans="1:17" ht="12" customHeight="1">
      <c r="A100" s="129"/>
      <c r="B100" s="129" t="s">
        <v>66</v>
      </c>
      <c r="C100" s="129"/>
      <c r="D100" s="129"/>
      <c r="E100" s="129"/>
      <c r="F100" s="91">
        <f>F99</f>
        <v>8</v>
      </c>
      <c r="G100" s="91">
        <f aca="true" t="shared" si="9" ref="G100:O100">G99</f>
        <v>0</v>
      </c>
      <c r="H100" s="91">
        <f t="shared" si="9"/>
        <v>0</v>
      </c>
      <c r="I100" s="91">
        <f t="shared" si="9"/>
        <v>0</v>
      </c>
      <c r="J100" s="91">
        <f t="shared" si="9"/>
        <v>8</v>
      </c>
      <c r="K100" s="91">
        <f t="shared" si="9"/>
        <v>0</v>
      </c>
      <c r="L100" s="91">
        <f t="shared" si="9"/>
        <v>0</v>
      </c>
      <c r="M100" s="91">
        <f t="shared" si="9"/>
        <v>0</v>
      </c>
      <c r="N100" s="91">
        <f t="shared" si="9"/>
        <v>0</v>
      </c>
      <c r="O100" s="91">
        <f t="shared" si="9"/>
        <v>0</v>
      </c>
      <c r="P100" s="91" t="s">
        <v>67</v>
      </c>
      <c r="Q100" s="91" t="s">
        <v>67</v>
      </c>
    </row>
    <row r="101" spans="1:17" ht="10.5" customHeight="1">
      <c r="A101" s="81" t="s">
        <v>195</v>
      </c>
      <c r="B101" s="81"/>
      <c r="C101" s="81"/>
      <c r="D101" s="81"/>
      <c r="E101" s="81"/>
      <c r="F101" s="81">
        <f aca="true" t="shared" si="10" ref="F101:O101">F31+F37+F49+F63+F68+F79+F91+F93+F96+F98+F100</f>
        <v>176</v>
      </c>
      <c r="G101" s="81">
        <f t="shared" si="10"/>
        <v>103.5</v>
      </c>
      <c r="H101" s="81">
        <f t="shared" si="10"/>
        <v>30.5</v>
      </c>
      <c r="I101" s="81">
        <f t="shared" si="10"/>
        <v>2</v>
      </c>
      <c r="J101" s="81">
        <f t="shared" si="10"/>
        <v>40</v>
      </c>
      <c r="K101" s="81">
        <f t="shared" si="10"/>
        <v>2396</v>
      </c>
      <c r="L101" s="81">
        <f t="shared" si="10"/>
        <v>1602</v>
      </c>
      <c r="M101" s="81">
        <f t="shared" si="10"/>
        <v>552</v>
      </c>
      <c r="N101" s="81">
        <f t="shared" si="10"/>
        <v>48</v>
      </c>
      <c r="O101" s="81">
        <f t="shared" si="10"/>
        <v>194</v>
      </c>
      <c r="P101" s="82" t="s">
        <v>67</v>
      </c>
      <c r="Q101" s="82" t="s">
        <v>67</v>
      </c>
    </row>
    <row r="102" ht="10.5">
      <c r="D102" s="85"/>
    </row>
    <row r="103" ht="10.5">
      <c r="D103" s="85"/>
    </row>
    <row r="104" ht="10.5">
      <c r="D104" s="85"/>
    </row>
    <row r="105" ht="10.5">
      <c r="D105" s="85"/>
    </row>
    <row r="106" ht="10.5">
      <c r="D106" s="85"/>
    </row>
    <row r="107" ht="10.5">
      <c r="D107" s="85"/>
    </row>
    <row r="108" ht="10.5">
      <c r="D108" s="85"/>
    </row>
    <row r="109" ht="10.5">
      <c r="D109" s="85"/>
    </row>
    <row r="110" ht="10.5">
      <c r="D110" s="85"/>
    </row>
    <row r="111" ht="10.5">
      <c r="D111" s="85"/>
    </row>
    <row r="112" ht="10.5">
      <c r="D112" s="85"/>
    </row>
    <row r="113" ht="10.5">
      <c r="D113" s="85"/>
    </row>
    <row r="114" ht="10.5">
      <c r="D114" s="85"/>
    </row>
    <row r="115" ht="10.5">
      <c r="D115" s="85"/>
    </row>
    <row r="116" ht="10.5">
      <c r="D116" s="85"/>
    </row>
    <row r="117" ht="10.5">
      <c r="D117" s="85"/>
    </row>
    <row r="118" ht="10.5">
      <c r="D118" s="85"/>
    </row>
    <row r="119" ht="10.5">
      <c r="D119" s="85"/>
    </row>
    <row r="120" ht="10.5">
      <c r="D120" s="85"/>
    </row>
    <row r="121" ht="10.5">
      <c r="D121" s="85"/>
    </row>
    <row r="122" ht="10.5">
      <c r="D122" s="85"/>
    </row>
    <row r="123" ht="10.5">
      <c r="D123" s="85"/>
    </row>
    <row r="124" ht="10.5">
      <c r="D124" s="85"/>
    </row>
    <row r="125" ht="10.5">
      <c r="D125" s="85"/>
    </row>
    <row r="126" ht="10.5">
      <c r="D126" s="85"/>
    </row>
    <row r="127" ht="10.5">
      <c r="D127" s="85"/>
    </row>
    <row r="128" ht="10.5">
      <c r="D128" s="85"/>
    </row>
    <row r="129" ht="10.5">
      <c r="D129" s="85"/>
    </row>
    <row r="130" ht="10.5">
      <c r="D130" s="85"/>
    </row>
    <row r="131" ht="10.5">
      <c r="D131" s="85"/>
    </row>
    <row r="132" ht="10.5">
      <c r="D132" s="85"/>
    </row>
    <row r="133" ht="10.5">
      <c r="D133" s="85"/>
    </row>
    <row r="134" ht="10.5">
      <c r="D134" s="85"/>
    </row>
    <row r="135" ht="10.5">
      <c r="D135" s="85"/>
    </row>
    <row r="136" ht="10.5">
      <c r="D136" s="85"/>
    </row>
    <row r="137" ht="10.5">
      <c r="D137" s="85"/>
    </row>
    <row r="138" ht="10.5">
      <c r="D138" s="85"/>
    </row>
    <row r="139" ht="10.5">
      <c r="D139" s="85"/>
    </row>
    <row r="140" ht="10.5">
      <c r="D140" s="85"/>
    </row>
    <row r="141" ht="10.5">
      <c r="D141" s="85"/>
    </row>
    <row r="142" ht="10.5">
      <c r="D142" s="85"/>
    </row>
    <row r="143" ht="10.5">
      <c r="D143" s="85"/>
    </row>
    <row r="144" ht="10.5">
      <c r="D144" s="85"/>
    </row>
    <row r="145" ht="10.5">
      <c r="D145" s="85"/>
    </row>
    <row r="146" ht="10.5">
      <c r="D146" s="85"/>
    </row>
    <row r="147" ht="10.5">
      <c r="D147" s="85"/>
    </row>
    <row r="148" ht="10.5">
      <c r="D148" s="85"/>
    </row>
    <row r="149" ht="10.5">
      <c r="D149" s="85"/>
    </row>
    <row r="150" ht="10.5">
      <c r="D150" s="85"/>
    </row>
    <row r="151" ht="10.5">
      <c r="D151" s="85"/>
    </row>
    <row r="152" ht="10.5">
      <c r="D152" s="85"/>
    </row>
    <row r="153" ht="10.5">
      <c r="D153" s="85"/>
    </row>
    <row r="154" ht="10.5">
      <c r="D154" s="85"/>
    </row>
    <row r="155" ht="10.5">
      <c r="D155" s="85"/>
    </row>
    <row r="156" ht="10.5">
      <c r="D156" s="85"/>
    </row>
    <row r="157" ht="10.5">
      <c r="D157" s="85"/>
    </row>
    <row r="158" ht="10.5">
      <c r="D158" s="85"/>
    </row>
    <row r="159" ht="10.5">
      <c r="D159" s="85"/>
    </row>
    <row r="160" ht="10.5">
      <c r="D160" s="85"/>
    </row>
    <row r="161" ht="10.5">
      <c r="D161" s="85"/>
    </row>
    <row r="162" ht="10.5">
      <c r="D162" s="85"/>
    </row>
    <row r="163" ht="10.5">
      <c r="D163" s="85"/>
    </row>
    <row r="164" ht="10.5">
      <c r="D164" s="85"/>
    </row>
    <row r="165" ht="10.5">
      <c r="D165" s="85"/>
    </row>
    <row r="166" ht="10.5">
      <c r="D166" s="85"/>
    </row>
    <row r="167" ht="10.5">
      <c r="D167" s="85"/>
    </row>
    <row r="168" ht="10.5">
      <c r="D168" s="85"/>
    </row>
    <row r="169" ht="10.5">
      <c r="D169" s="85"/>
    </row>
    <row r="170" ht="10.5">
      <c r="D170" s="85"/>
    </row>
    <row r="171" ht="10.5">
      <c r="D171" s="85"/>
    </row>
    <row r="172" ht="10.5">
      <c r="D172" s="85"/>
    </row>
    <row r="173" ht="10.5">
      <c r="D173" s="85"/>
    </row>
    <row r="174" ht="10.5">
      <c r="D174" s="85"/>
    </row>
    <row r="175" ht="10.5">
      <c r="D175" s="85"/>
    </row>
    <row r="176" ht="10.5">
      <c r="D176" s="85"/>
    </row>
    <row r="177" ht="10.5">
      <c r="D177" s="85"/>
    </row>
    <row r="178" ht="10.5">
      <c r="D178" s="85"/>
    </row>
    <row r="179" ht="10.5">
      <c r="D179" s="85"/>
    </row>
    <row r="180" ht="10.5">
      <c r="D180" s="85"/>
    </row>
    <row r="181" ht="10.5">
      <c r="D181" s="85"/>
    </row>
    <row r="182" ht="10.5">
      <c r="D182" s="85"/>
    </row>
    <row r="183" ht="10.5">
      <c r="D183" s="85"/>
    </row>
    <row r="184" ht="10.5">
      <c r="D184" s="85"/>
    </row>
    <row r="185" ht="10.5">
      <c r="D185" s="85"/>
    </row>
    <row r="186" ht="10.5">
      <c r="D186" s="85"/>
    </row>
    <row r="187" ht="10.5">
      <c r="D187" s="85"/>
    </row>
    <row r="188" ht="10.5">
      <c r="D188" s="85"/>
    </row>
    <row r="189" ht="10.5">
      <c r="D189" s="85"/>
    </row>
    <row r="190" ht="10.5">
      <c r="D190" s="85"/>
    </row>
    <row r="191" ht="10.5">
      <c r="D191" s="85"/>
    </row>
    <row r="192" ht="10.5">
      <c r="D192" s="85"/>
    </row>
    <row r="193" ht="10.5">
      <c r="D193" s="85"/>
    </row>
    <row r="194" ht="10.5">
      <c r="D194" s="85"/>
    </row>
    <row r="195" ht="10.5">
      <c r="D195" s="85"/>
    </row>
    <row r="196" ht="10.5">
      <c r="D196" s="85"/>
    </row>
    <row r="197" ht="10.5">
      <c r="D197" s="85"/>
    </row>
    <row r="198" ht="10.5">
      <c r="D198" s="85"/>
    </row>
    <row r="199" ht="10.5">
      <c r="D199" s="85"/>
    </row>
    <row r="200" ht="10.5">
      <c r="D200" s="85"/>
    </row>
    <row r="201" ht="10.5">
      <c r="D201" s="85"/>
    </row>
    <row r="202" ht="10.5">
      <c r="D202" s="85"/>
    </row>
    <row r="203" ht="10.5">
      <c r="D203" s="85"/>
    </row>
    <row r="204" ht="10.5">
      <c r="D204" s="85"/>
    </row>
    <row r="205" ht="10.5">
      <c r="D205" s="85"/>
    </row>
    <row r="206" ht="10.5">
      <c r="D206" s="85"/>
    </row>
    <row r="207" ht="10.5">
      <c r="D207" s="85"/>
    </row>
    <row r="208" ht="10.5">
      <c r="D208" s="85"/>
    </row>
    <row r="209" ht="10.5">
      <c r="D209" s="85"/>
    </row>
    <row r="210" ht="10.5">
      <c r="D210" s="85"/>
    </row>
    <row r="211" ht="10.5">
      <c r="D211" s="85"/>
    </row>
    <row r="212" ht="10.5">
      <c r="D212" s="85"/>
    </row>
    <row r="213" ht="10.5">
      <c r="D213" s="85"/>
    </row>
    <row r="214" ht="10.5">
      <c r="D214" s="85"/>
    </row>
    <row r="215" ht="10.5">
      <c r="D215" s="85"/>
    </row>
    <row r="216" ht="10.5">
      <c r="D216" s="85"/>
    </row>
    <row r="217" ht="10.5">
      <c r="D217" s="85"/>
    </row>
    <row r="218" ht="10.5">
      <c r="D218" s="85"/>
    </row>
    <row r="219" ht="10.5">
      <c r="D219" s="85"/>
    </row>
    <row r="220" ht="10.5">
      <c r="D220" s="85"/>
    </row>
    <row r="221" ht="10.5">
      <c r="D221" s="85"/>
    </row>
    <row r="222" ht="10.5">
      <c r="D222" s="85"/>
    </row>
    <row r="223" ht="10.5">
      <c r="D223" s="85"/>
    </row>
    <row r="224" ht="10.5">
      <c r="D224" s="85"/>
    </row>
    <row r="225" ht="10.5">
      <c r="D225" s="85"/>
    </row>
    <row r="226" ht="10.5">
      <c r="D226" s="85"/>
    </row>
    <row r="227" ht="10.5">
      <c r="D227" s="85"/>
    </row>
    <row r="228" ht="10.5">
      <c r="D228" s="85"/>
    </row>
    <row r="229" ht="10.5">
      <c r="D229" s="85"/>
    </row>
    <row r="230" ht="10.5">
      <c r="D230" s="85"/>
    </row>
    <row r="231" ht="10.5">
      <c r="D231" s="85"/>
    </row>
    <row r="232" ht="10.5">
      <c r="D232" s="85"/>
    </row>
    <row r="233" ht="10.5">
      <c r="D233" s="85"/>
    </row>
    <row r="234" ht="10.5">
      <c r="D234" s="85"/>
    </row>
    <row r="235" ht="10.5">
      <c r="D235" s="85"/>
    </row>
    <row r="236" ht="10.5">
      <c r="D236" s="85"/>
    </row>
    <row r="237" ht="10.5">
      <c r="D237" s="85"/>
    </row>
    <row r="238" ht="10.5">
      <c r="D238" s="85"/>
    </row>
    <row r="239" ht="10.5">
      <c r="D239" s="85"/>
    </row>
    <row r="240" ht="10.5">
      <c r="D240" s="85"/>
    </row>
    <row r="241" ht="10.5">
      <c r="D241" s="85"/>
    </row>
    <row r="242" ht="10.5">
      <c r="D242" s="85"/>
    </row>
    <row r="243" ht="10.5">
      <c r="D243" s="85"/>
    </row>
    <row r="244" ht="10.5">
      <c r="D244" s="85"/>
    </row>
    <row r="245" ht="10.5">
      <c r="D245" s="85"/>
    </row>
    <row r="246" ht="10.5">
      <c r="D246" s="85"/>
    </row>
    <row r="247" ht="10.5">
      <c r="D247" s="85"/>
    </row>
    <row r="248" ht="10.5">
      <c r="D248" s="85"/>
    </row>
    <row r="249" ht="10.5">
      <c r="D249" s="85"/>
    </row>
    <row r="250" ht="10.5">
      <c r="D250" s="85"/>
    </row>
    <row r="251" ht="10.5">
      <c r="D251" s="85"/>
    </row>
    <row r="252" ht="10.5">
      <c r="D252" s="85"/>
    </row>
    <row r="253" ht="10.5">
      <c r="D253" s="85"/>
    </row>
    <row r="254" ht="10.5">
      <c r="D254" s="85"/>
    </row>
    <row r="255" ht="10.5">
      <c r="D255" s="85"/>
    </row>
    <row r="256" ht="10.5">
      <c r="D256" s="85"/>
    </row>
    <row r="257" ht="10.5">
      <c r="D257" s="85"/>
    </row>
    <row r="258" ht="10.5">
      <c r="D258" s="85"/>
    </row>
    <row r="259" ht="10.5">
      <c r="D259" s="85"/>
    </row>
    <row r="260" ht="10.5">
      <c r="D260" s="85"/>
    </row>
    <row r="261" ht="10.5">
      <c r="D261" s="85"/>
    </row>
    <row r="262" ht="10.5">
      <c r="D262" s="85"/>
    </row>
    <row r="263" ht="10.5">
      <c r="D263" s="85"/>
    </row>
    <row r="264" ht="10.5">
      <c r="D264" s="85"/>
    </row>
    <row r="265" ht="10.5">
      <c r="D265" s="85"/>
    </row>
    <row r="266" ht="10.5">
      <c r="D266" s="85"/>
    </row>
    <row r="267" ht="10.5">
      <c r="D267" s="85"/>
    </row>
    <row r="268" ht="10.5">
      <c r="D268" s="85"/>
    </row>
    <row r="269" ht="10.5">
      <c r="D269" s="85"/>
    </row>
    <row r="270" ht="10.5">
      <c r="D270" s="85"/>
    </row>
    <row r="271" ht="10.5">
      <c r="D271" s="85"/>
    </row>
    <row r="272" ht="10.5">
      <c r="D272" s="85"/>
    </row>
    <row r="273" ht="10.5">
      <c r="D273" s="85"/>
    </row>
    <row r="274" ht="10.5">
      <c r="D274" s="85"/>
    </row>
    <row r="275" ht="10.5">
      <c r="D275" s="85"/>
    </row>
    <row r="276" ht="10.5">
      <c r="D276" s="85"/>
    </row>
    <row r="277" ht="10.5">
      <c r="D277" s="85"/>
    </row>
    <row r="278" ht="10.5">
      <c r="D278" s="85"/>
    </row>
    <row r="279" ht="10.5">
      <c r="D279" s="85"/>
    </row>
    <row r="280" ht="10.5">
      <c r="D280" s="85"/>
    </row>
    <row r="281" ht="10.5">
      <c r="D281" s="85"/>
    </row>
    <row r="282" ht="10.5">
      <c r="D282" s="85"/>
    </row>
    <row r="283" ht="10.5">
      <c r="D283" s="85"/>
    </row>
    <row r="284" ht="10.5">
      <c r="D284" s="85"/>
    </row>
    <row r="285" ht="10.5">
      <c r="D285" s="85"/>
    </row>
    <row r="286" ht="10.5">
      <c r="D286" s="85"/>
    </row>
    <row r="287" ht="10.5">
      <c r="D287" s="85"/>
    </row>
    <row r="288" ht="10.5">
      <c r="D288" s="85"/>
    </row>
    <row r="289" ht="10.5">
      <c r="D289" s="85"/>
    </row>
    <row r="290" ht="10.5">
      <c r="D290" s="85"/>
    </row>
    <row r="291" ht="10.5">
      <c r="D291" s="85"/>
    </row>
    <row r="292" ht="10.5">
      <c r="D292" s="85"/>
    </row>
    <row r="293" ht="10.5">
      <c r="D293" s="85"/>
    </row>
    <row r="294" ht="10.5">
      <c r="D294" s="85"/>
    </row>
    <row r="295" ht="10.5">
      <c r="D295" s="85"/>
    </row>
    <row r="296" ht="10.5">
      <c r="D296" s="85"/>
    </row>
    <row r="297" ht="10.5">
      <c r="D297" s="85"/>
    </row>
    <row r="298" ht="10.5">
      <c r="D298" s="85"/>
    </row>
    <row r="299" ht="10.5">
      <c r="D299" s="85"/>
    </row>
    <row r="300" ht="10.5">
      <c r="D300" s="85"/>
    </row>
    <row r="301" ht="10.5">
      <c r="D301" s="85"/>
    </row>
    <row r="302" ht="10.5">
      <c r="D302" s="85"/>
    </row>
    <row r="303" ht="10.5">
      <c r="D303" s="85"/>
    </row>
    <row r="304" ht="10.5">
      <c r="D304" s="85"/>
    </row>
    <row r="305" ht="10.5">
      <c r="D305" s="85"/>
    </row>
    <row r="306" ht="10.5">
      <c r="D306" s="85"/>
    </row>
    <row r="307" ht="10.5">
      <c r="D307" s="85"/>
    </row>
    <row r="308" ht="10.5">
      <c r="D308" s="85"/>
    </row>
    <row r="309" ht="10.5">
      <c r="D309" s="85"/>
    </row>
    <row r="310" ht="10.5">
      <c r="D310" s="85"/>
    </row>
    <row r="311" ht="10.5">
      <c r="D311" s="85"/>
    </row>
    <row r="312" ht="10.5">
      <c r="D312" s="85"/>
    </row>
    <row r="313" ht="10.5">
      <c r="D313" s="85"/>
    </row>
    <row r="314" ht="10.5">
      <c r="D314" s="85"/>
    </row>
    <row r="315" ht="10.5">
      <c r="D315" s="85"/>
    </row>
    <row r="316" ht="10.5">
      <c r="D316" s="85"/>
    </row>
    <row r="317" ht="10.5">
      <c r="D317" s="85"/>
    </row>
    <row r="318" ht="10.5">
      <c r="D318" s="85"/>
    </row>
    <row r="319" ht="10.5">
      <c r="D319" s="85"/>
    </row>
    <row r="320" ht="10.5">
      <c r="D320" s="85"/>
    </row>
    <row r="321" ht="10.5">
      <c r="D321" s="85"/>
    </row>
    <row r="322" ht="10.5">
      <c r="D322" s="85"/>
    </row>
    <row r="323" ht="10.5">
      <c r="D323" s="85"/>
    </row>
    <row r="324" ht="10.5">
      <c r="D324" s="85"/>
    </row>
    <row r="325" ht="10.5">
      <c r="D325" s="85"/>
    </row>
  </sheetData>
  <sheetProtection/>
  <autoFilter ref="A3:Q101"/>
  <mergeCells count="44">
    <mergeCell ref="A1:Q1"/>
    <mergeCell ref="F2:J2"/>
    <mergeCell ref="K2:O2"/>
    <mergeCell ref="C31:E31"/>
    <mergeCell ref="C37:E37"/>
    <mergeCell ref="C49:E49"/>
    <mergeCell ref="C63:E63"/>
    <mergeCell ref="C68:E68"/>
    <mergeCell ref="C79:E79"/>
    <mergeCell ref="C91:E91"/>
    <mergeCell ref="C93:E93"/>
    <mergeCell ref="C96:E96"/>
    <mergeCell ref="C98:E98"/>
    <mergeCell ref="B100:E100"/>
    <mergeCell ref="A101:E101"/>
    <mergeCell ref="A2:A3"/>
    <mergeCell ref="A4:A37"/>
    <mergeCell ref="A38:A49"/>
    <mergeCell ref="A50:A63"/>
    <mergeCell ref="A64:A68"/>
    <mergeCell ref="A69:A79"/>
    <mergeCell ref="A80:A91"/>
    <mergeCell ref="A92:A93"/>
    <mergeCell ref="A94:A98"/>
    <mergeCell ref="A99:A100"/>
    <mergeCell ref="B2:B3"/>
    <mergeCell ref="B4:B31"/>
    <mergeCell ref="B32:B37"/>
    <mergeCell ref="B38:B49"/>
    <mergeCell ref="B50:B63"/>
    <mergeCell ref="B64:B68"/>
    <mergeCell ref="B69:B79"/>
    <mergeCell ref="B80:B91"/>
    <mergeCell ref="B92:B93"/>
    <mergeCell ref="B94:B96"/>
    <mergeCell ref="B97:B98"/>
    <mergeCell ref="C2:C3"/>
    <mergeCell ref="D2:D3"/>
    <mergeCell ref="E2:E3"/>
    <mergeCell ref="P2:P3"/>
    <mergeCell ref="Q2:Q3"/>
    <mergeCell ref="Q32:Q36"/>
    <mergeCell ref="Q69:Q73"/>
    <mergeCell ref="Q74:Q78"/>
  </mergeCells>
  <printOptions/>
  <pageMargins left="0.62" right="0.51" top="0.63" bottom="0.61" header="0.51" footer="0.51"/>
  <pageSetup fitToHeight="0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workbookViewId="0" topLeftCell="A13">
      <selection activeCell="J34" sqref="J34"/>
    </sheetView>
  </sheetViews>
  <sheetFormatPr defaultColWidth="9.00390625" defaultRowHeight="14.25"/>
  <cols>
    <col min="1" max="1" width="12.75390625" style="0" customWidth="1"/>
    <col min="2" max="2" width="10.625" style="0" customWidth="1"/>
    <col min="3" max="3" width="16.25390625" style="0" customWidth="1"/>
    <col min="4" max="4" width="10.50390625" style="0" customWidth="1"/>
    <col min="5" max="5" width="9.125" style="0" customWidth="1"/>
    <col min="6" max="6" width="10.75390625" style="0" customWidth="1"/>
    <col min="7" max="7" width="10.50390625" style="93" customWidth="1"/>
    <col min="8" max="8" width="11.875" style="0" customWidth="1"/>
    <col min="10" max="10" width="9.50390625" style="0" customWidth="1"/>
    <col min="11" max="11" width="8.75390625" style="0" customWidth="1"/>
    <col min="13" max="13" width="6.875" style="0" customWidth="1"/>
    <col min="14" max="14" width="12.875" style="0" customWidth="1"/>
  </cols>
  <sheetData>
    <row r="1" spans="1:4" ht="14.25">
      <c r="A1" s="93" t="s">
        <v>196</v>
      </c>
      <c r="B1" s="93"/>
      <c r="C1" s="93"/>
      <c r="D1" s="93"/>
    </row>
    <row r="2" spans="1:14" ht="14.25">
      <c r="A2" s="94" t="s">
        <v>1</v>
      </c>
      <c r="B2" s="94" t="s">
        <v>2</v>
      </c>
      <c r="C2" s="94" t="s">
        <v>6</v>
      </c>
      <c r="D2" s="94" t="s">
        <v>197</v>
      </c>
      <c r="E2" s="94" t="s">
        <v>198</v>
      </c>
      <c r="F2" s="94" t="s">
        <v>199</v>
      </c>
      <c r="G2" s="94" t="s">
        <v>14</v>
      </c>
      <c r="H2" s="94" t="s">
        <v>200</v>
      </c>
      <c r="I2" s="94" t="s">
        <v>201</v>
      </c>
      <c r="J2" s="94" t="s">
        <v>202</v>
      </c>
      <c r="K2" s="94" t="s">
        <v>203</v>
      </c>
      <c r="L2" s="94" t="s">
        <v>204</v>
      </c>
      <c r="M2" s="94" t="s">
        <v>205</v>
      </c>
      <c r="N2" s="94" t="s">
        <v>206</v>
      </c>
    </row>
    <row r="3" spans="1:14" ht="14.25">
      <c r="A3" s="95" t="s">
        <v>16</v>
      </c>
      <c r="B3" s="95" t="s">
        <v>17</v>
      </c>
      <c r="C3" s="94">
        <f>'填写表'!F31</f>
        <v>47.5</v>
      </c>
      <c r="D3" s="94">
        <f>'填写表'!G31</f>
        <v>34.5</v>
      </c>
      <c r="E3" s="94">
        <f>'填写表'!H31</f>
        <v>13</v>
      </c>
      <c r="F3" s="94">
        <f>'填写表'!I31</f>
        <v>0</v>
      </c>
      <c r="G3" s="94">
        <f>'填写表'!J31</f>
        <v>0</v>
      </c>
      <c r="H3" s="96">
        <f aca="true" t="shared" si="0" ref="H3:H14">100*C3/C$14</f>
        <v>26.988636363636363</v>
      </c>
      <c r="I3" s="94">
        <f>'填写表'!K31</f>
        <v>964</v>
      </c>
      <c r="J3" s="94">
        <f>'填写表'!L31</f>
        <v>498</v>
      </c>
      <c r="K3" s="94">
        <f>'填写表'!M31</f>
        <v>272</v>
      </c>
      <c r="L3" s="94">
        <f>'填写表'!N31</f>
        <v>0</v>
      </c>
      <c r="M3" s="94">
        <f>'填写表'!O31</f>
        <v>194</v>
      </c>
      <c r="N3" s="96">
        <f aca="true" t="shared" si="1" ref="N3:N14">100*I3/I$14</f>
        <v>40.23372287145242</v>
      </c>
    </row>
    <row r="4" spans="1:14" ht="14.25">
      <c r="A4" s="95" t="s">
        <v>16</v>
      </c>
      <c r="B4" s="95" t="s">
        <v>68</v>
      </c>
      <c r="C4" s="94">
        <f>'填写表'!F37</f>
        <v>8</v>
      </c>
      <c r="D4" s="94">
        <f>'填写表'!G37</f>
        <v>8</v>
      </c>
      <c r="E4" s="94">
        <f>'填写表'!H37</f>
        <v>0</v>
      </c>
      <c r="F4" s="94">
        <f>'填写表'!I37</f>
        <v>0</v>
      </c>
      <c r="G4" s="94">
        <f>'填写表'!J37</f>
        <v>0</v>
      </c>
      <c r="H4" s="96">
        <f t="shared" si="0"/>
        <v>4.545454545454546</v>
      </c>
      <c r="I4" s="94">
        <f>'填写表'!K37</f>
        <v>128</v>
      </c>
      <c r="J4" s="94">
        <f>'填写表'!L37</f>
        <v>128</v>
      </c>
      <c r="K4" s="94">
        <f>'填写表'!M37</f>
        <v>0</v>
      </c>
      <c r="L4" s="94">
        <f>'填写表'!N37</f>
        <v>0</v>
      </c>
      <c r="M4" s="94">
        <f>'填写表'!O37</f>
        <v>0</v>
      </c>
      <c r="N4" s="96">
        <f t="shared" si="1"/>
        <v>5.342237061769616</v>
      </c>
    </row>
    <row r="5" spans="1:14" ht="14.25">
      <c r="A5" s="95" t="s">
        <v>78</v>
      </c>
      <c r="B5" s="95" t="s">
        <v>17</v>
      </c>
      <c r="C5" s="94">
        <f>'填写表'!F49</f>
        <v>30</v>
      </c>
      <c r="D5" s="94">
        <f>'填写表'!G49</f>
        <v>22</v>
      </c>
      <c r="E5" s="94">
        <f>'填写表'!H49</f>
        <v>8</v>
      </c>
      <c r="F5" s="94">
        <f>'填写表'!I49</f>
        <v>0</v>
      </c>
      <c r="G5" s="94">
        <f>'填写表'!J49</f>
        <v>0</v>
      </c>
      <c r="H5" s="96">
        <f t="shared" si="0"/>
        <v>17.045454545454547</v>
      </c>
      <c r="I5" s="94">
        <f>'填写表'!K49</f>
        <v>480</v>
      </c>
      <c r="J5" s="94">
        <f>'填写表'!L49</f>
        <v>352</v>
      </c>
      <c r="K5" s="94">
        <f>'填写表'!M49</f>
        <v>128</v>
      </c>
      <c r="L5" s="94">
        <f>'填写表'!N49</f>
        <v>0</v>
      </c>
      <c r="M5" s="94">
        <f>'填写表'!O49</f>
        <v>0</v>
      </c>
      <c r="N5" s="96">
        <f t="shared" si="1"/>
        <v>20.03338898163606</v>
      </c>
    </row>
    <row r="6" spans="1:14" ht="24">
      <c r="A6" s="95" t="s">
        <v>101</v>
      </c>
      <c r="B6" s="95" t="s">
        <v>17</v>
      </c>
      <c r="C6" s="94">
        <f>'填写表'!F63</f>
        <v>27.5</v>
      </c>
      <c r="D6" s="94">
        <f>'填写表'!G63</f>
        <v>21</v>
      </c>
      <c r="E6" s="94">
        <f>'填写表'!H63</f>
        <v>6.5</v>
      </c>
      <c r="F6" s="94">
        <f>'填写表'!I63</f>
        <v>0</v>
      </c>
      <c r="G6" s="94">
        <f>'填写表'!J63</f>
        <v>0</v>
      </c>
      <c r="H6" s="96">
        <f t="shared" si="0"/>
        <v>15.625</v>
      </c>
      <c r="I6" s="94">
        <f>'填写表'!K63</f>
        <v>440</v>
      </c>
      <c r="J6" s="94">
        <f>'填写表'!L63</f>
        <v>336</v>
      </c>
      <c r="K6" s="94">
        <f>'填写表'!M63</f>
        <v>104</v>
      </c>
      <c r="L6" s="94">
        <f>'填写表'!N63</f>
        <v>0</v>
      </c>
      <c r="M6" s="94">
        <f>'填写表'!O63</f>
        <v>0</v>
      </c>
      <c r="N6" s="96">
        <f t="shared" si="1"/>
        <v>18.363939899833056</v>
      </c>
    </row>
    <row r="7" spans="1:14" ht="14.25" customHeight="1">
      <c r="A7" s="95" t="s">
        <v>129</v>
      </c>
      <c r="B7" s="95" t="s">
        <v>68</v>
      </c>
      <c r="C7" s="94">
        <f>'填写表'!F68</f>
        <v>9</v>
      </c>
      <c r="D7" s="94">
        <f>'填写表'!G68</f>
        <v>7</v>
      </c>
      <c r="E7" s="94">
        <f>'填写表'!H68</f>
        <v>2</v>
      </c>
      <c r="F7" s="94">
        <f>'填写表'!I68</f>
        <v>0</v>
      </c>
      <c r="G7" s="94">
        <f>'填写表'!J68</f>
        <v>0</v>
      </c>
      <c r="H7" s="96">
        <f t="shared" si="0"/>
        <v>5.113636363636363</v>
      </c>
      <c r="I7" s="94">
        <f>'填写表'!K68</f>
        <v>144</v>
      </c>
      <c r="J7" s="94">
        <f>'填写表'!L68</f>
        <v>112</v>
      </c>
      <c r="K7" s="94">
        <f>'填写表'!M68</f>
        <v>32</v>
      </c>
      <c r="L7" s="94">
        <f>'填写表'!N68</f>
        <v>0</v>
      </c>
      <c r="M7" s="94">
        <f>'填写表'!O68</f>
        <v>0</v>
      </c>
      <c r="N7" s="96">
        <f t="shared" si="1"/>
        <v>6.010016694490818</v>
      </c>
    </row>
    <row r="8" spans="1:14" ht="14.25">
      <c r="A8" s="95" t="s">
        <v>138</v>
      </c>
      <c r="B8" s="95" t="s">
        <v>68</v>
      </c>
      <c r="C8" s="94">
        <f>'填写表'!F79</f>
        <v>12</v>
      </c>
      <c r="D8" s="94">
        <f>'填写表'!G79</f>
        <v>11</v>
      </c>
      <c r="E8" s="94">
        <f>'填写表'!H79</f>
        <v>1</v>
      </c>
      <c r="F8" s="94">
        <f>'填写表'!I79</f>
        <v>0</v>
      </c>
      <c r="G8" s="94">
        <f>'填写表'!J79</f>
        <v>0</v>
      </c>
      <c r="H8" s="96">
        <f t="shared" si="0"/>
        <v>6.818181818181818</v>
      </c>
      <c r="I8" s="94">
        <f>'填写表'!K79</f>
        <v>192</v>
      </c>
      <c r="J8" s="94">
        <f>'填写表'!L79</f>
        <v>176</v>
      </c>
      <c r="K8" s="94">
        <f>'填写表'!M79</f>
        <v>16</v>
      </c>
      <c r="L8" s="94">
        <f>'填写表'!N79</f>
        <v>0</v>
      </c>
      <c r="M8" s="94">
        <f>'填写表'!O79</f>
        <v>0</v>
      </c>
      <c r="N8" s="96">
        <f t="shared" si="1"/>
        <v>8.013355592654424</v>
      </c>
    </row>
    <row r="9" spans="1:14" ht="14.25">
      <c r="A9" s="95" t="s">
        <v>160</v>
      </c>
      <c r="B9" s="95" t="s">
        <v>17</v>
      </c>
      <c r="C9" s="94">
        <f>'填写表'!F91</f>
        <v>10</v>
      </c>
      <c r="D9" s="94">
        <f>'填写表'!G91</f>
        <v>0</v>
      </c>
      <c r="E9" s="94">
        <f>'填写表'!H91</f>
        <v>0</v>
      </c>
      <c r="F9" s="94">
        <f>'填写表'!I91</f>
        <v>2</v>
      </c>
      <c r="G9" s="94">
        <f>'填写表'!J91</f>
        <v>8</v>
      </c>
      <c r="H9" s="96">
        <f t="shared" si="0"/>
        <v>5.681818181818182</v>
      </c>
      <c r="I9" s="94">
        <f>'填写表'!K91</f>
        <v>48</v>
      </c>
      <c r="J9" s="94">
        <f>'填写表'!L91</f>
        <v>0</v>
      </c>
      <c r="K9" s="94">
        <f>'填写表'!M91</f>
        <v>0</v>
      </c>
      <c r="L9" s="94">
        <f>'填写表'!N91</f>
        <v>48</v>
      </c>
      <c r="M9" s="94">
        <f>'填写表'!O91</f>
        <v>0</v>
      </c>
      <c r="N9" s="96">
        <f t="shared" si="1"/>
        <v>2.003338898163606</v>
      </c>
    </row>
    <row r="10" spans="1:14" ht="14.25">
      <c r="A10" s="95" t="s">
        <v>184</v>
      </c>
      <c r="B10" s="95" t="s">
        <v>17</v>
      </c>
      <c r="C10" s="94">
        <f>'填写表'!F93</f>
        <v>0</v>
      </c>
      <c r="D10" s="94">
        <f>'填写表'!G93</f>
        <v>0</v>
      </c>
      <c r="E10" s="94">
        <f>'填写表'!H93</f>
        <v>0</v>
      </c>
      <c r="F10" s="94">
        <f>'填写表'!I93</f>
        <v>0</v>
      </c>
      <c r="G10" s="94">
        <f>'填写表'!J93</f>
        <v>0</v>
      </c>
      <c r="H10" s="96">
        <f t="shared" si="0"/>
        <v>0</v>
      </c>
      <c r="I10" s="94">
        <f>'填写表'!K93</f>
        <v>0</v>
      </c>
      <c r="J10" s="94">
        <f>'填写表'!L93</f>
        <v>0</v>
      </c>
      <c r="K10" s="94">
        <f>'填写表'!M93</f>
        <v>0</v>
      </c>
      <c r="L10" s="94">
        <f>'填写表'!N93</f>
        <v>0</v>
      </c>
      <c r="M10" s="94">
        <f>'填写表'!O93</f>
        <v>0</v>
      </c>
      <c r="N10" s="96">
        <f t="shared" si="1"/>
        <v>0</v>
      </c>
    </row>
    <row r="11" spans="1:14" ht="14.25">
      <c r="A11" s="95" t="s">
        <v>185</v>
      </c>
      <c r="B11" s="95" t="s">
        <v>17</v>
      </c>
      <c r="C11" s="94">
        <f>'填写表'!F96</f>
        <v>24</v>
      </c>
      <c r="D11" s="94">
        <f>'填写表'!G96</f>
        <v>0</v>
      </c>
      <c r="E11" s="94">
        <f>'填写表'!H96</f>
        <v>0</v>
      </c>
      <c r="F11" s="94">
        <f>'填写表'!I96</f>
        <v>0</v>
      </c>
      <c r="G11" s="94">
        <f>'填写表'!J96</f>
        <v>24</v>
      </c>
      <c r="H11" s="96">
        <f t="shared" si="0"/>
        <v>13.636363636363637</v>
      </c>
      <c r="I11" s="94">
        <f>'填写表'!K96</f>
        <v>0</v>
      </c>
      <c r="J11" s="94">
        <f>'填写表'!L96</f>
        <v>0</v>
      </c>
      <c r="K11" s="94">
        <f>'填写表'!M96</f>
        <v>0</v>
      </c>
      <c r="L11" s="94">
        <f>'填写表'!N96</f>
        <v>0</v>
      </c>
      <c r="M11" s="94">
        <f>'填写表'!O96</f>
        <v>0</v>
      </c>
      <c r="N11" s="96">
        <f t="shared" si="1"/>
        <v>0</v>
      </c>
    </row>
    <row r="12" spans="1:14" ht="14.25">
      <c r="A12" s="95" t="s">
        <v>185</v>
      </c>
      <c r="B12" s="95" t="s">
        <v>68</v>
      </c>
      <c r="C12" s="94">
        <f>'填写表'!F98</f>
        <v>0</v>
      </c>
      <c r="D12" s="94">
        <f>'填写表'!G98</f>
        <v>0</v>
      </c>
      <c r="E12" s="94">
        <f>'填写表'!H98</f>
        <v>0</v>
      </c>
      <c r="F12" s="94">
        <f>'填写表'!I98</f>
        <v>0</v>
      </c>
      <c r="G12" s="94">
        <f>'填写表'!J98</f>
        <v>0</v>
      </c>
      <c r="H12" s="96">
        <f t="shared" si="0"/>
        <v>0</v>
      </c>
      <c r="I12" s="94">
        <f>'填写表'!K98</f>
        <v>0</v>
      </c>
      <c r="J12" s="94">
        <f>'填写表'!L98</f>
        <v>0</v>
      </c>
      <c r="K12" s="94">
        <f>'填写表'!M98</f>
        <v>0</v>
      </c>
      <c r="L12" s="94">
        <f>'填写表'!N98</f>
        <v>0</v>
      </c>
      <c r="M12" s="94">
        <f>'填写表'!O98</f>
        <v>0</v>
      </c>
      <c r="N12" s="96">
        <f t="shared" si="1"/>
        <v>0</v>
      </c>
    </row>
    <row r="13" spans="1:14" ht="14.25">
      <c r="A13" s="95" t="s">
        <v>207</v>
      </c>
      <c r="B13" s="95" t="s">
        <v>17</v>
      </c>
      <c r="C13" s="94">
        <f>'填写表'!F100</f>
        <v>8</v>
      </c>
      <c r="D13" s="94">
        <f>'填写表'!G100</f>
        <v>0</v>
      </c>
      <c r="E13" s="94">
        <f>'填写表'!H100</f>
        <v>0</v>
      </c>
      <c r="F13" s="94">
        <f>'填写表'!I100</f>
        <v>0</v>
      </c>
      <c r="G13" s="94">
        <f>'填写表'!J100</f>
        <v>8</v>
      </c>
      <c r="H13" s="96">
        <f t="shared" si="0"/>
        <v>4.545454545454546</v>
      </c>
      <c r="I13" s="94">
        <f>'填写表'!K100</f>
        <v>0</v>
      </c>
      <c r="J13" s="94">
        <f>'填写表'!L100</f>
        <v>0</v>
      </c>
      <c r="K13" s="94">
        <f>'填写表'!M100</f>
        <v>0</v>
      </c>
      <c r="L13" s="94">
        <f>'填写表'!N100</f>
        <v>0</v>
      </c>
      <c r="M13" s="94">
        <f>'填写表'!O100</f>
        <v>0</v>
      </c>
      <c r="N13" s="96">
        <f t="shared" si="1"/>
        <v>0</v>
      </c>
    </row>
    <row r="14" spans="1:14" ht="14.25">
      <c r="A14" s="97" t="s">
        <v>195</v>
      </c>
      <c r="B14" s="98"/>
      <c r="C14" s="99">
        <f>SUM(C3:C13)</f>
        <v>176</v>
      </c>
      <c r="D14" s="99">
        <f>SUM(D3:D13)</f>
        <v>103.5</v>
      </c>
      <c r="E14" s="99">
        <f>SUM(E3:E13)</f>
        <v>30.5</v>
      </c>
      <c r="F14" s="99">
        <f>SUM(F3:F13)</f>
        <v>2</v>
      </c>
      <c r="G14" s="99">
        <f>SUM(G3:G13)</f>
        <v>40</v>
      </c>
      <c r="H14" s="96">
        <f t="shared" si="0"/>
        <v>100</v>
      </c>
      <c r="I14" s="99">
        <f>SUM(I3:I11)</f>
        <v>2396</v>
      </c>
      <c r="J14" s="99">
        <f>SUM(J3:J11)</f>
        <v>1602</v>
      </c>
      <c r="K14" s="99">
        <f>SUM(K3:K11)</f>
        <v>552</v>
      </c>
      <c r="L14" s="99">
        <f>SUM(L3:L11)</f>
        <v>48</v>
      </c>
      <c r="M14" s="99">
        <f>SUM(M3:M11)</f>
        <v>194</v>
      </c>
      <c r="N14" s="96">
        <f t="shared" si="1"/>
        <v>100</v>
      </c>
    </row>
    <row r="17" spans="1:8" ht="14.25">
      <c r="A17" s="100" t="s">
        <v>208</v>
      </c>
      <c r="B17" s="100"/>
      <c r="C17" s="100"/>
      <c r="D17" s="100"/>
      <c r="E17" s="100"/>
      <c r="F17" s="100"/>
      <c r="G17" s="100"/>
      <c r="H17" s="100"/>
    </row>
    <row r="18" spans="1:8" ht="14.25" customHeight="1">
      <c r="A18" s="94" t="s">
        <v>209</v>
      </c>
      <c r="B18" s="97" t="s">
        <v>1</v>
      </c>
      <c r="C18" s="98"/>
      <c r="D18" s="94" t="s">
        <v>2</v>
      </c>
      <c r="E18" s="94" t="s">
        <v>6</v>
      </c>
      <c r="F18" s="94" t="s">
        <v>210</v>
      </c>
      <c r="G18" s="94" t="s">
        <v>7</v>
      </c>
      <c r="H18" s="94" t="s">
        <v>211</v>
      </c>
    </row>
    <row r="19" spans="1:8" ht="14.25" customHeight="1">
      <c r="A19" s="101" t="s">
        <v>212</v>
      </c>
      <c r="B19" s="102" t="s">
        <v>16</v>
      </c>
      <c r="C19" s="103"/>
      <c r="D19" s="104" t="s">
        <v>17</v>
      </c>
      <c r="E19" s="105">
        <f aca="true" t="shared" si="2" ref="E19:E30">C3</f>
        <v>47.5</v>
      </c>
      <c r="F19" s="106">
        <f aca="true" t="shared" si="3" ref="F19:G21">H3</f>
        <v>26.988636363636363</v>
      </c>
      <c r="G19" s="105">
        <f t="shared" si="3"/>
        <v>964</v>
      </c>
      <c r="H19" s="106">
        <f aca="true" t="shared" si="4" ref="H19:H30">N3</f>
        <v>40.23372287145242</v>
      </c>
    </row>
    <row r="20" spans="1:8" ht="14.25" customHeight="1">
      <c r="A20" s="107"/>
      <c r="B20" s="108"/>
      <c r="C20" s="109"/>
      <c r="D20" s="104" t="s">
        <v>68</v>
      </c>
      <c r="E20" s="105">
        <f t="shared" si="2"/>
        <v>8</v>
      </c>
      <c r="F20" s="106">
        <f t="shared" si="3"/>
        <v>4.545454545454546</v>
      </c>
      <c r="G20" s="105">
        <f t="shared" si="3"/>
        <v>128</v>
      </c>
      <c r="H20" s="106">
        <f t="shared" si="4"/>
        <v>5.342237061769616</v>
      </c>
    </row>
    <row r="21" spans="1:8" ht="14.25" customHeight="1">
      <c r="A21" s="107"/>
      <c r="B21" s="110" t="s">
        <v>78</v>
      </c>
      <c r="C21" s="111"/>
      <c r="D21" s="104" t="s">
        <v>17</v>
      </c>
      <c r="E21" s="105">
        <f t="shared" si="2"/>
        <v>30</v>
      </c>
      <c r="F21" s="106">
        <f t="shared" si="3"/>
        <v>17.045454545454547</v>
      </c>
      <c r="G21" s="105">
        <f t="shared" si="3"/>
        <v>480</v>
      </c>
      <c r="H21" s="106">
        <f t="shared" si="4"/>
        <v>20.03338898163606</v>
      </c>
    </row>
    <row r="22" spans="1:8" ht="14.25" customHeight="1">
      <c r="A22" s="107"/>
      <c r="B22" s="101" t="s">
        <v>213</v>
      </c>
      <c r="C22" s="104" t="s">
        <v>101</v>
      </c>
      <c r="D22" s="104" t="s">
        <v>17</v>
      </c>
      <c r="E22" s="105">
        <f t="shared" si="2"/>
        <v>27.5</v>
      </c>
      <c r="F22" s="106">
        <f>H6</f>
        <v>15.625</v>
      </c>
      <c r="G22" s="105">
        <f>I6</f>
        <v>440</v>
      </c>
      <c r="H22" s="106">
        <f t="shared" si="4"/>
        <v>18.363939899833056</v>
      </c>
    </row>
    <row r="23" spans="1:8" ht="14.25" customHeight="1">
      <c r="A23" s="107"/>
      <c r="B23" s="107"/>
      <c r="C23" s="104" t="s">
        <v>129</v>
      </c>
      <c r="D23" s="104" t="s">
        <v>214</v>
      </c>
      <c r="E23" s="105">
        <f t="shared" si="2"/>
        <v>9</v>
      </c>
      <c r="F23" s="106">
        <f>H7</f>
        <v>5.113636363636363</v>
      </c>
      <c r="G23" s="105">
        <f>I7</f>
        <v>144</v>
      </c>
      <c r="H23" s="106">
        <f t="shared" si="4"/>
        <v>6.010016694490818</v>
      </c>
    </row>
    <row r="24" spans="1:8" ht="14.25" customHeight="1">
      <c r="A24" s="112"/>
      <c r="B24" s="112"/>
      <c r="C24" s="104" t="s">
        <v>138</v>
      </c>
      <c r="D24" s="104" t="s">
        <v>215</v>
      </c>
      <c r="E24" s="105">
        <f t="shared" si="2"/>
        <v>12</v>
      </c>
      <c r="F24" s="106">
        <f aca="true" t="shared" si="5" ref="F24:G30">H8</f>
        <v>6.818181818181818</v>
      </c>
      <c r="G24" s="105">
        <f t="shared" si="5"/>
        <v>192</v>
      </c>
      <c r="H24" s="106">
        <f t="shared" si="4"/>
        <v>8.013355592654424</v>
      </c>
    </row>
    <row r="25" spans="1:8" ht="14.25" customHeight="1">
      <c r="A25" s="101" t="s">
        <v>216</v>
      </c>
      <c r="B25" s="110" t="s">
        <v>160</v>
      </c>
      <c r="C25" s="111"/>
      <c r="D25" s="104" t="s">
        <v>17</v>
      </c>
      <c r="E25" s="105">
        <f t="shared" si="2"/>
        <v>10</v>
      </c>
      <c r="F25" s="106">
        <f t="shared" si="5"/>
        <v>5.681818181818182</v>
      </c>
      <c r="G25" s="105">
        <f t="shared" si="5"/>
        <v>48</v>
      </c>
      <c r="H25" s="106">
        <f t="shared" si="4"/>
        <v>2.003338898163606</v>
      </c>
    </row>
    <row r="26" spans="1:8" ht="14.25" customHeight="1">
      <c r="A26" s="107"/>
      <c r="B26" s="110" t="s">
        <v>184</v>
      </c>
      <c r="C26" s="111"/>
      <c r="D26" s="104" t="s">
        <v>17</v>
      </c>
      <c r="E26" s="105">
        <f t="shared" si="2"/>
        <v>0</v>
      </c>
      <c r="F26" s="106">
        <f t="shared" si="5"/>
        <v>0</v>
      </c>
      <c r="G26" s="105">
        <f t="shared" si="5"/>
        <v>0</v>
      </c>
      <c r="H26" s="106">
        <f t="shared" si="4"/>
        <v>0</v>
      </c>
    </row>
    <row r="27" spans="1:8" ht="14.25" customHeight="1">
      <c r="A27" s="107"/>
      <c r="B27" s="102" t="s">
        <v>185</v>
      </c>
      <c r="C27" s="103"/>
      <c r="D27" s="104" t="s">
        <v>17</v>
      </c>
      <c r="E27" s="105">
        <f t="shared" si="2"/>
        <v>24</v>
      </c>
      <c r="F27" s="106">
        <f t="shared" si="5"/>
        <v>13.636363636363637</v>
      </c>
      <c r="G27" s="105">
        <f t="shared" si="5"/>
        <v>0</v>
      </c>
      <c r="H27" s="106">
        <f t="shared" si="4"/>
        <v>0</v>
      </c>
    </row>
    <row r="28" spans="1:8" ht="14.25" customHeight="1">
      <c r="A28" s="107"/>
      <c r="B28" s="108"/>
      <c r="C28" s="109"/>
      <c r="D28" s="104" t="s">
        <v>68</v>
      </c>
      <c r="E28" s="105">
        <f t="shared" si="2"/>
        <v>0</v>
      </c>
      <c r="F28" s="106">
        <f t="shared" si="5"/>
        <v>0</v>
      </c>
      <c r="G28" s="105">
        <f t="shared" si="5"/>
        <v>0</v>
      </c>
      <c r="H28" s="106">
        <f t="shared" si="4"/>
        <v>0</v>
      </c>
    </row>
    <row r="29" spans="1:8" ht="14.25" customHeight="1">
      <c r="A29" s="112"/>
      <c r="B29" s="110" t="s">
        <v>207</v>
      </c>
      <c r="C29" s="111"/>
      <c r="D29" s="104" t="s">
        <v>17</v>
      </c>
      <c r="E29" s="105">
        <f t="shared" si="2"/>
        <v>8</v>
      </c>
      <c r="F29" s="106">
        <f t="shared" si="5"/>
        <v>4.545454545454546</v>
      </c>
      <c r="G29" s="105">
        <f t="shared" si="5"/>
        <v>0</v>
      </c>
      <c r="H29" s="106">
        <f t="shared" si="4"/>
        <v>0</v>
      </c>
    </row>
    <row r="30" spans="1:8" ht="14.25" customHeight="1">
      <c r="A30" s="110" t="s">
        <v>195</v>
      </c>
      <c r="B30" s="113"/>
      <c r="C30" s="113"/>
      <c r="D30" s="111"/>
      <c r="E30" s="105">
        <f t="shared" si="2"/>
        <v>176</v>
      </c>
      <c r="F30" s="106">
        <f t="shared" si="5"/>
        <v>100</v>
      </c>
      <c r="G30" s="105">
        <f t="shared" si="5"/>
        <v>2396</v>
      </c>
      <c r="H30" s="106">
        <f t="shared" si="4"/>
        <v>100</v>
      </c>
    </row>
    <row r="31" spans="1:8" ht="14.25" customHeight="1">
      <c r="A31" s="110" t="s">
        <v>217</v>
      </c>
      <c r="B31" s="113"/>
      <c r="C31" s="113"/>
      <c r="D31" s="111"/>
      <c r="E31" s="105">
        <f>SUM(E3:G8)</f>
        <v>30.5</v>
      </c>
      <c r="F31" s="106">
        <f>E31*100/E$30</f>
        <v>17.329545454545453</v>
      </c>
      <c r="G31" s="105"/>
      <c r="H31" s="106"/>
    </row>
    <row r="32" spans="1:8" ht="14.25" customHeight="1">
      <c r="A32" s="110" t="s">
        <v>216</v>
      </c>
      <c r="B32" s="113"/>
      <c r="C32" s="113"/>
      <c r="D32" s="111"/>
      <c r="E32" s="105">
        <f>SUM(E9:G13)</f>
        <v>42</v>
      </c>
      <c r="F32" s="106">
        <f>E32*100/E$30</f>
        <v>23.863636363636363</v>
      </c>
      <c r="G32" s="105"/>
      <c r="H32" s="106"/>
    </row>
    <row r="33" spans="1:8" ht="14.25" customHeight="1">
      <c r="A33" s="114" t="s">
        <v>218</v>
      </c>
      <c r="B33" s="115"/>
      <c r="C33" s="115"/>
      <c r="D33" s="116"/>
      <c r="E33" s="105">
        <f>E14+F14+G14</f>
        <v>72.5</v>
      </c>
      <c r="F33" s="106">
        <f>E33*100/E$30</f>
        <v>41.19318181818182</v>
      </c>
      <c r="G33" s="117"/>
      <c r="H33" s="117"/>
    </row>
    <row r="36" spans="1:12" ht="14.25">
      <c r="A36" s="100" t="s">
        <v>219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1:12" ht="15.75">
      <c r="A37" s="118" t="s">
        <v>220</v>
      </c>
      <c r="B37" s="118"/>
      <c r="C37" s="118"/>
      <c r="D37" s="118"/>
      <c r="E37" s="118"/>
      <c r="F37" s="118" t="s">
        <v>221</v>
      </c>
      <c r="G37" s="118"/>
      <c r="H37" s="118"/>
      <c r="I37" s="118"/>
      <c r="J37" s="118"/>
      <c r="K37" s="118"/>
      <c r="L37" s="118"/>
    </row>
    <row r="38" spans="1:12" ht="15.75">
      <c r="A38" s="119" t="s">
        <v>222</v>
      </c>
      <c r="B38" s="119" t="s">
        <v>223</v>
      </c>
      <c r="C38" s="119"/>
      <c r="D38" s="119"/>
      <c r="E38" s="119"/>
      <c r="F38" s="119" t="s">
        <v>222</v>
      </c>
      <c r="G38" s="119" t="s">
        <v>223</v>
      </c>
      <c r="H38" s="119"/>
      <c r="I38" s="119"/>
      <c r="J38" s="119"/>
      <c r="K38" s="119"/>
      <c r="L38" s="119"/>
    </row>
    <row r="39" spans="1:12" ht="47.25">
      <c r="A39" s="119"/>
      <c r="B39" s="119" t="s">
        <v>224</v>
      </c>
      <c r="C39" s="119" t="s">
        <v>225</v>
      </c>
      <c r="D39" s="119" t="s">
        <v>226</v>
      </c>
      <c r="E39" s="119" t="s">
        <v>227</v>
      </c>
      <c r="F39" s="119"/>
      <c r="G39" s="119" t="s">
        <v>224</v>
      </c>
      <c r="H39" s="119" t="s">
        <v>225</v>
      </c>
      <c r="I39" s="119" t="s">
        <v>228</v>
      </c>
      <c r="J39" s="119" t="s">
        <v>226</v>
      </c>
      <c r="K39" s="119" t="s">
        <v>227</v>
      </c>
      <c r="L39" s="119" t="s">
        <v>229</v>
      </c>
    </row>
    <row r="40" spans="1:12" ht="15.75">
      <c r="A40" s="119">
        <f>B40+C40</f>
        <v>2396</v>
      </c>
      <c r="B40" s="119">
        <f>SUM(I3,I5:I6,I9:I11,I13)</f>
        <v>1932</v>
      </c>
      <c r="C40" s="119">
        <f>SUM(I4,I7:I8,I12)</f>
        <v>464</v>
      </c>
      <c r="D40" s="119">
        <f>SUM(J14:L14)</f>
        <v>2202</v>
      </c>
      <c r="E40" s="119">
        <f>SUM(L3:L13)</f>
        <v>48</v>
      </c>
      <c r="F40" s="119">
        <f>G40+H40</f>
        <v>176</v>
      </c>
      <c r="G40" s="119">
        <f>SUM(C3,C5:C6,C9:C11,C13)</f>
        <v>147</v>
      </c>
      <c r="H40" s="119">
        <f>SUM(C4,C7:C8,C12)</f>
        <v>29</v>
      </c>
      <c r="I40" s="119">
        <f>SUM(G3:G13)</f>
        <v>40</v>
      </c>
      <c r="J40" s="119">
        <f>SUM(D14:F14)</f>
        <v>136</v>
      </c>
      <c r="K40" s="119">
        <f>SUM(F3:F13)</f>
        <v>2</v>
      </c>
      <c r="L40" s="119">
        <f>C13</f>
        <v>8</v>
      </c>
    </row>
  </sheetData>
  <sheetProtection/>
  <mergeCells count="24">
    <mergeCell ref="A1:D1"/>
    <mergeCell ref="A14:B14"/>
    <mergeCell ref="A17:H17"/>
    <mergeCell ref="B18:C18"/>
    <mergeCell ref="B21:C21"/>
    <mergeCell ref="B25:C25"/>
    <mergeCell ref="B26:C26"/>
    <mergeCell ref="B29:C29"/>
    <mergeCell ref="A30:D30"/>
    <mergeCell ref="A31:D31"/>
    <mergeCell ref="A32:D32"/>
    <mergeCell ref="A33:D33"/>
    <mergeCell ref="A36:L36"/>
    <mergeCell ref="A37:E37"/>
    <mergeCell ref="F37:L37"/>
    <mergeCell ref="B38:E38"/>
    <mergeCell ref="G38:L38"/>
    <mergeCell ref="A19:A24"/>
    <mergeCell ref="A25:A29"/>
    <mergeCell ref="A38:A39"/>
    <mergeCell ref="B22:B24"/>
    <mergeCell ref="F38:F39"/>
    <mergeCell ref="B27:C28"/>
    <mergeCell ref="B19:C20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1"/>
  <sheetViews>
    <sheetView tabSelected="1" zoomScale="115" zoomScaleNormal="115" zoomScaleSheetLayoutView="100" workbookViewId="0" topLeftCell="A1">
      <pane ySplit="3" topLeftCell="A40" activePane="bottomLeft" state="frozen"/>
      <selection pane="bottomLeft" activeCell="T30" sqref="T30"/>
    </sheetView>
  </sheetViews>
  <sheetFormatPr defaultColWidth="9.00390625" defaultRowHeight="14.25"/>
  <cols>
    <col min="1" max="1" width="8.50390625" style="3" customWidth="1"/>
    <col min="2" max="3" width="3.875" style="4" customWidth="1"/>
    <col min="4" max="4" width="5.50390625" style="4" customWidth="1"/>
    <col min="5" max="5" width="16.125" style="5" customWidth="1"/>
    <col min="6" max="7" width="3.875" style="4" customWidth="1"/>
    <col min="8" max="16" width="3.375" style="4" customWidth="1"/>
    <col min="17" max="17" width="11.875" style="6" customWidth="1"/>
    <col min="18" max="16384" width="9.00390625" style="7" customWidth="1"/>
  </cols>
  <sheetData>
    <row r="1" spans="1:17" ht="14.25">
      <c r="A1" s="8" t="s">
        <v>230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0.5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2"/>
      <c r="H2" s="12"/>
      <c r="I2" s="12"/>
      <c r="J2" s="12"/>
      <c r="K2" s="12" t="s">
        <v>7</v>
      </c>
      <c r="L2" s="12"/>
      <c r="M2" s="12"/>
      <c r="N2" s="12"/>
      <c r="O2" s="12"/>
      <c r="P2" s="10" t="s">
        <v>8</v>
      </c>
      <c r="Q2" s="68" t="s">
        <v>9</v>
      </c>
    </row>
    <row r="3" spans="1:17" s="1" customFormat="1" ht="21">
      <c r="A3" s="9"/>
      <c r="B3" s="10"/>
      <c r="C3" s="10"/>
      <c r="D3" s="13"/>
      <c r="E3" s="13"/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15</v>
      </c>
      <c r="P3" s="10"/>
      <c r="Q3" s="69"/>
    </row>
    <row r="4" spans="1:17" ht="10.5">
      <c r="A4" s="14" t="s">
        <v>16</v>
      </c>
      <c r="B4" s="15" t="s">
        <v>17</v>
      </c>
      <c r="C4" s="16">
        <v>1</v>
      </c>
      <c r="D4" s="16" t="s">
        <v>18</v>
      </c>
      <c r="E4" s="17" t="s">
        <v>19</v>
      </c>
      <c r="F4" s="18">
        <v>2.5</v>
      </c>
      <c r="G4" s="18">
        <v>2</v>
      </c>
      <c r="H4" s="18">
        <v>0.5</v>
      </c>
      <c r="I4" s="18"/>
      <c r="J4" s="18"/>
      <c r="K4" s="18">
        <v>40</v>
      </c>
      <c r="L4" s="18">
        <v>32</v>
      </c>
      <c r="M4" s="18">
        <v>8</v>
      </c>
      <c r="N4" s="18"/>
      <c r="O4" s="18"/>
      <c r="P4" s="62" t="s">
        <v>20</v>
      </c>
      <c r="Q4" s="70"/>
    </row>
    <row r="5" spans="1:17" ht="10.5">
      <c r="A5" s="14" t="s">
        <v>16</v>
      </c>
      <c r="B5" s="15" t="s">
        <v>17</v>
      </c>
      <c r="C5" s="16">
        <v>1</v>
      </c>
      <c r="D5" s="16" t="s">
        <v>21</v>
      </c>
      <c r="E5" s="17" t="s">
        <v>22</v>
      </c>
      <c r="F5" s="18"/>
      <c r="G5" s="18"/>
      <c r="H5" s="18"/>
      <c r="I5" s="18"/>
      <c r="J5" s="18"/>
      <c r="K5" s="18">
        <v>16</v>
      </c>
      <c r="L5" s="18"/>
      <c r="M5" s="18"/>
      <c r="N5" s="18"/>
      <c r="O5" s="18">
        <v>16</v>
      </c>
      <c r="P5" s="18" t="s">
        <v>20</v>
      </c>
      <c r="Q5" s="71"/>
    </row>
    <row r="6" spans="1:17" ht="10.5">
      <c r="A6" s="14" t="s">
        <v>16</v>
      </c>
      <c r="B6" s="15" t="s">
        <v>17</v>
      </c>
      <c r="C6" s="16">
        <v>1</v>
      </c>
      <c r="D6" s="16" t="s">
        <v>23</v>
      </c>
      <c r="E6" s="17" t="s">
        <v>24</v>
      </c>
      <c r="F6" s="18">
        <v>4</v>
      </c>
      <c r="G6" s="18">
        <v>3</v>
      </c>
      <c r="H6" s="18">
        <v>1</v>
      </c>
      <c r="I6" s="18"/>
      <c r="J6" s="18"/>
      <c r="K6" s="18">
        <v>70</v>
      </c>
      <c r="L6" s="18">
        <v>42</v>
      </c>
      <c r="M6" s="18">
        <v>14</v>
      </c>
      <c r="N6" s="18"/>
      <c r="O6" s="18">
        <v>14</v>
      </c>
      <c r="P6" s="18" t="s">
        <v>25</v>
      </c>
      <c r="Q6" s="71"/>
    </row>
    <row r="7" spans="1:17" ht="10.5">
      <c r="A7" s="14" t="s">
        <v>16</v>
      </c>
      <c r="B7" s="15" t="s">
        <v>17</v>
      </c>
      <c r="C7" s="16">
        <v>1</v>
      </c>
      <c r="D7" s="16" t="s">
        <v>26</v>
      </c>
      <c r="E7" s="17" t="s">
        <v>27</v>
      </c>
      <c r="F7" s="18">
        <v>1</v>
      </c>
      <c r="G7" s="18"/>
      <c r="H7" s="18">
        <v>1</v>
      </c>
      <c r="I7" s="18"/>
      <c r="J7" s="18"/>
      <c r="K7" s="18">
        <v>36</v>
      </c>
      <c r="L7" s="18"/>
      <c r="M7" s="18">
        <v>28</v>
      </c>
      <c r="N7" s="18"/>
      <c r="O7" s="18">
        <v>8</v>
      </c>
      <c r="P7" s="18" t="s">
        <v>20</v>
      </c>
      <c r="Q7" s="71"/>
    </row>
    <row r="8" spans="1:17" ht="10.5">
      <c r="A8" s="14" t="s">
        <v>16</v>
      </c>
      <c r="B8" s="15" t="s">
        <v>17</v>
      </c>
      <c r="C8" s="16">
        <v>1</v>
      </c>
      <c r="D8" s="16" t="s">
        <v>28</v>
      </c>
      <c r="E8" s="17" t="s">
        <v>29</v>
      </c>
      <c r="F8" s="18">
        <v>1.5</v>
      </c>
      <c r="G8" s="18">
        <v>1.5</v>
      </c>
      <c r="H8" s="18"/>
      <c r="I8" s="18"/>
      <c r="J8" s="18"/>
      <c r="K8" s="18">
        <v>24</v>
      </c>
      <c r="L8" s="18">
        <v>24</v>
      </c>
      <c r="M8" s="18"/>
      <c r="N8" s="18"/>
      <c r="O8" s="18"/>
      <c r="P8" s="18" t="s">
        <v>20</v>
      </c>
      <c r="Q8" s="71" t="s">
        <v>30</v>
      </c>
    </row>
    <row r="9" spans="1:17" ht="10.5">
      <c r="A9" s="14" t="s">
        <v>16</v>
      </c>
      <c r="B9" s="15" t="s">
        <v>17</v>
      </c>
      <c r="C9" s="16">
        <v>1</v>
      </c>
      <c r="D9" s="16" t="s">
        <v>31</v>
      </c>
      <c r="E9" s="17" t="s">
        <v>32</v>
      </c>
      <c r="F9" s="19">
        <v>2</v>
      </c>
      <c r="G9" s="19">
        <v>1</v>
      </c>
      <c r="H9" s="19">
        <v>1</v>
      </c>
      <c r="I9" s="19"/>
      <c r="J9" s="19"/>
      <c r="K9" s="19">
        <v>32</v>
      </c>
      <c r="L9" s="19">
        <v>16</v>
      </c>
      <c r="M9" s="19">
        <v>16</v>
      </c>
      <c r="N9" s="19"/>
      <c r="O9" s="19"/>
      <c r="P9" s="19" t="s">
        <v>20</v>
      </c>
      <c r="Q9" s="72" t="s">
        <v>33</v>
      </c>
    </row>
    <row r="10" spans="1:17" ht="10.5">
      <c r="A10" s="14" t="s">
        <v>78</v>
      </c>
      <c r="B10" s="15" t="s">
        <v>17</v>
      </c>
      <c r="C10" s="20">
        <v>1</v>
      </c>
      <c r="D10" s="21" t="s">
        <v>79</v>
      </c>
      <c r="E10" s="22" t="s">
        <v>80</v>
      </c>
      <c r="F10" s="23">
        <v>3</v>
      </c>
      <c r="G10" s="23">
        <v>3</v>
      </c>
      <c r="H10" s="23"/>
      <c r="I10" s="23"/>
      <c r="J10" s="23"/>
      <c r="K10" s="23">
        <v>48</v>
      </c>
      <c r="L10" s="23">
        <v>48</v>
      </c>
      <c r="M10" s="23"/>
      <c r="N10" s="23"/>
      <c r="O10" s="23"/>
      <c r="P10" s="23" t="s">
        <v>25</v>
      </c>
      <c r="Q10" s="73"/>
    </row>
    <row r="11" spans="1:17" ht="10.5">
      <c r="A11" s="14" t="s">
        <v>101</v>
      </c>
      <c r="B11" s="15" t="s">
        <v>17</v>
      </c>
      <c r="C11" s="20">
        <v>1</v>
      </c>
      <c r="D11" s="21" t="s">
        <v>104</v>
      </c>
      <c r="E11" s="22" t="s">
        <v>105</v>
      </c>
      <c r="F11" s="23">
        <v>0.5</v>
      </c>
      <c r="G11" s="23">
        <v>0.5</v>
      </c>
      <c r="H11" s="23"/>
      <c r="I11" s="23"/>
      <c r="J11" s="23"/>
      <c r="K11" s="23">
        <v>8</v>
      </c>
      <c r="L11" s="23">
        <v>8</v>
      </c>
      <c r="M11" s="23"/>
      <c r="N11" s="23"/>
      <c r="O11" s="23"/>
      <c r="P11" s="23" t="s">
        <v>20</v>
      </c>
      <c r="Q11" s="71"/>
    </row>
    <row r="12" spans="1:17" ht="10.5">
      <c r="A12" s="14" t="s">
        <v>101</v>
      </c>
      <c r="B12" s="15" t="s">
        <v>17</v>
      </c>
      <c r="C12" s="20">
        <v>1</v>
      </c>
      <c r="D12" s="21" t="s">
        <v>102</v>
      </c>
      <c r="E12" s="22" t="s">
        <v>103</v>
      </c>
      <c r="F12" s="23">
        <v>3</v>
      </c>
      <c r="G12" s="23">
        <v>2</v>
      </c>
      <c r="H12" s="23">
        <v>1</v>
      </c>
      <c r="I12" s="23"/>
      <c r="J12" s="23"/>
      <c r="K12" s="23">
        <v>48</v>
      </c>
      <c r="L12" s="23">
        <v>32</v>
      </c>
      <c r="M12" s="23">
        <v>16</v>
      </c>
      <c r="N12" s="23"/>
      <c r="O12" s="23"/>
      <c r="P12" s="23" t="s">
        <v>20</v>
      </c>
      <c r="Q12" s="73"/>
    </row>
    <row r="13" spans="1:17" ht="10.5">
      <c r="A13" s="14" t="s">
        <v>101</v>
      </c>
      <c r="B13" s="15" t="s">
        <v>17</v>
      </c>
      <c r="C13" s="24">
        <v>1</v>
      </c>
      <c r="D13" s="25" t="s">
        <v>106</v>
      </c>
      <c r="E13" s="26" t="s">
        <v>107</v>
      </c>
      <c r="F13" s="27">
        <v>3</v>
      </c>
      <c r="G13" s="27">
        <v>3</v>
      </c>
      <c r="H13" s="27"/>
      <c r="I13" s="27"/>
      <c r="J13" s="27"/>
      <c r="K13" s="27">
        <v>48</v>
      </c>
      <c r="L13" s="27">
        <v>48</v>
      </c>
      <c r="M13" s="27"/>
      <c r="N13" s="27"/>
      <c r="O13" s="27"/>
      <c r="P13" s="27" t="s">
        <v>25</v>
      </c>
      <c r="Q13" s="73"/>
    </row>
    <row r="14" spans="1:17" ht="10.5">
      <c r="A14" s="14" t="s">
        <v>160</v>
      </c>
      <c r="B14" s="15" t="s">
        <v>17</v>
      </c>
      <c r="C14" s="16">
        <v>1</v>
      </c>
      <c r="D14" s="16" t="s">
        <v>161</v>
      </c>
      <c r="E14" s="17" t="s">
        <v>162</v>
      </c>
      <c r="F14" s="18">
        <v>1</v>
      </c>
      <c r="G14" s="18"/>
      <c r="H14" s="18"/>
      <c r="I14" s="18">
        <v>1</v>
      </c>
      <c r="J14" s="18"/>
      <c r="K14" s="18">
        <v>24</v>
      </c>
      <c r="L14" s="18"/>
      <c r="M14" s="18"/>
      <c r="N14" s="18">
        <v>24</v>
      </c>
      <c r="O14" s="18"/>
      <c r="P14" s="18" t="s">
        <v>20</v>
      </c>
      <c r="Q14" s="71"/>
    </row>
    <row r="15" spans="1:17" ht="10.5">
      <c r="A15" s="14" t="s">
        <v>160</v>
      </c>
      <c r="B15" s="15" t="s">
        <v>17</v>
      </c>
      <c r="C15" s="16">
        <v>1</v>
      </c>
      <c r="D15" s="28" t="s">
        <v>163</v>
      </c>
      <c r="E15" s="17" t="s">
        <v>164</v>
      </c>
      <c r="F15" s="18">
        <v>2</v>
      </c>
      <c r="G15" s="18"/>
      <c r="H15" s="18"/>
      <c r="I15" s="18"/>
      <c r="J15" s="18">
        <v>2</v>
      </c>
      <c r="K15" s="18"/>
      <c r="L15" s="18"/>
      <c r="M15" s="18"/>
      <c r="N15" s="18"/>
      <c r="O15" s="18"/>
      <c r="P15" s="18" t="s">
        <v>20</v>
      </c>
      <c r="Q15" s="17" t="s">
        <v>165</v>
      </c>
    </row>
    <row r="16" spans="1:17" ht="10.5">
      <c r="A16" s="14" t="s">
        <v>160</v>
      </c>
      <c r="B16" s="15" t="s">
        <v>17</v>
      </c>
      <c r="C16" s="16">
        <v>1</v>
      </c>
      <c r="D16" s="28" t="s">
        <v>166</v>
      </c>
      <c r="E16" s="17" t="s">
        <v>167</v>
      </c>
      <c r="F16" s="18">
        <v>1</v>
      </c>
      <c r="G16" s="18"/>
      <c r="H16" s="18"/>
      <c r="I16" s="18"/>
      <c r="J16" s="18">
        <v>1</v>
      </c>
      <c r="K16" s="18"/>
      <c r="L16" s="18"/>
      <c r="M16" s="18"/>
      <c r="N16" s="18"/>
      <c r="O16" s="18"/>
      <c r="P16" s="18" t="s">
        <v>20</v>
      </c>
      <c r="Q16" s="17" t="s">
        <v>168</v>
      </c>
    </row>
    <row r="17" spans="1:17" ht="10.5">
      <c r="A17" s="14"/>
      <c r="B17" s="15"/>
      <c r="C17" s="20">
        <v>1</v>
      </c>
      <c r="D17" s="29" t="s">
        <v>66</v>
      </c>
      <c r="E17" s="30"/>
      <c r="F17" s="23">
        <f aca="true" t="shared" si="0" ref="F17:O17">SUM(F4:F16)</f>
        <v>24.5</v>
      </c>
      <c r="G17" s="23">
        <f t="shared" si="0"/>
        <v>16</v>
      </c>
      <c r="H17" s="23">
        <f t="shared" si="0"/>
        <v>4.5</v>
      </c>
      <c r="I17" s="23">
        <f t="shared" si="0"/>
        <v>1</v>
      </c>
      <c r="J17" s="23">
        <f t="shared" si="0"/>
        <v>3</v>
      </c>
      <c r="K17" s="23">
        <f t="shared" si="0"/>
        <v>394</v>
      </c>
      <c r="L17" s="23">
        <f t="shared" si="0"/>
        <v>250</v>
      </c>
      <c r="M17" s="23">
        <f t="shared" si="0"/>
        <v>82</v>
      </c>
      <c r="N17" s="23">
        <f t="shared" si="0"/>
        <v>24</v>
      </c>
      <c r="O17" s="23">
        <f t="shared" si="0"/>
        <v>38</v>
      </c>
      <c r="P17" s="23" t="s">
        <v>67</v>
      </c>
      <c r="Q17" s="74" t="s">
        <v>67</v>
      </c>
    </row>
    <row r="18" spans="1:17" ht="10.5">
      <c r="A18" s="14" t="s">
        <v>16</v>
      </c>
      <c r="B18" s="15" t="s">
        <v>17</v>
      </c>
      <c r="C18" s="20">
        <v>2</v>
      </c>
      <c r="D18" s="21" t="s">
        <v>34</v>
      </c>
      <c r="E18" s="22" t="s">
        <v>35</v>
      </c>
      <c r="F18" s="23">
        <v>2.5</v>
      </c>
      <c r="G18" s="23">
        <v>2</v>
      </c>
      <c r="H18" s="23">
        <v>0.5</v>
      </c>
      <c r="I18" s="23"/>
      <c r="J18" s="23"/>
      <c r="K18" s="23">
        <v>40</v>
      </c>
      <c r="L18" s="23">
        <v>32</v>
      </c>
      <c r="M18" s="23">
        <v>8</v>
      </c>
      <c r="N18" s="23"/>
      <c r="O18" s="23"/>
      <c r="P18" s="23" t="s">
        <v>20</v>
      </c>
      <c r="Q18" s="73"/>
    </row>
    <row r="19" spans="1:17" ht="10.5">
      <c r="A19" s="14" t="s">
        <v>16</v>
      </c>
      <c r="B19" s="15" t="s">
        <v>17</v>
      </c>
      <c r="C19" s="20">
        <v>2</v>
      </c>
      <c r="D19" s="21" t="s">
        <v>21</v>
      </c>
      <c r="E19" s="22" t="s">
        <v>22</v>
      </c>
      <c r="F19" s="23"/>
      <c r="G19" s="23"/>
      <c r="H19" s="23"/>
      <c r="I19" s="23"/>
      <c r="J19" s="23"/>
      <c r="K19" s="23">
        <v>16</v>
      </c>
      <c r="L19" s="23"/>
      <c r="M19" s="23"/>
      <c r="N19" s="23"/>
      <c r="O19" s="23">
        <v>16</v>
      </c>
      <c r="P19" s="23" t="s">
        <v>20</v>
      </c>
      <c r="Q19" s="73"/>
    </row>
    <row r="20" spans="1:17" ht="10.5">
      <c r="A20" s="14" t="s">
        <v>16</v>
      </c>
      <c r="B20" s="15" t="s">
        <v>17</v>
      </c>
      <c r="C20" s="20">
        <v>2</v>
      </c>
      <c r="D20" s="21" t="s">
        <v>36</v>
      </c>
      <c r="E20" s="22" t="s">
        <v>37</v>
      </c>
      <c r="F20" s="23">
        <v>4</v>
      </c>
      <c r="G20" s="23">
        <v>3</v>
      </c>
      <c r="H20" s="23">
        <v>1</v>
      </c>
      <c r="I20" s="23"/>
      <c r="J20" s="23"/>
      <c r="K20" s="23">
        <v>80</v>
      </c>
      <c r="L20" s="23">
        <v>48</v>
      </c>
      <c r="M20" s="23">
        <v>16</v>
      </c>
      <c r="N20" s="23"/>
      <c r="O20" s="23">
        <v>16</v>
      </c>
      <c r="P20" s="23" t="s">
        <v>25</v>
      </c>
      <c r="Q20" s="73"/>
    </row>
    <row r="21" spans="1:17" ht="10.5">
      <c r="A21" s="14" t="s">
        <v>16</v>
      </c>
      <c r="B21" s="15" t="s">
        <v>17</v>
      </c>
      <c r="C21" s="20">
        <v>2</v>
      </c>
      <c r="D21" s="21" t="s">
        <v>38</v>
      </c>
      <c r="E21" s="22" t="s">
        <v>39</v>
      </c>
      <c r="F21" s="23">
        <v>1</v>
      </c>
      <c r="G21" s="23"/>
      <c r="H21" s="23">
        <v>1</v>
      </c>
      <c r="I21" s="23"/>
      <c r="J21" s="23"/>
      <c r="K21" s="23">
        <v>36</v>
      </c>
      <c r="L21" s="23"/>
      <c r="M21" s="23">
        <v>32</v>
      </c>
      <c r="N21" s="23"/>
      <c r="O21" s="23">
        <v>4</v>
      </c>
      <c r="P21" s="23" t="s">
        <v>20</v>
      </c>
      <c r="Q21" s="73"/>
    </row>
    <row r="22" spans="1:17" ht="10.5">
      <c r="A22" s="14" t="s">
        <v>16</v>
      </c>
      <c r="B22" s="15" t="s">
        <v>17</v>
      </c>
      <c r="C22" s="20">
        <v>2</v>
      </c>
      <c r="D22" s="21" t="s">
        <v>44</v>
      </c>
      <c r="E22" s="22" t="s">
        <v>45</v>
      </c>
      <c r="F22" s="23">
        <v>1.5</v>
      </c>
      <c r="G22" s="23">
        <v>1.5</v>
      </c>
      <c r="H22" s="23"/>
      <c r="I22" s="23"/>
      <c r="J22" s="23"/>
      <c r="K22" s="23">
        <v>24</v>
      </c>
      <c r="L22" s="23">
        <v>24</v>
      </c>
      <c r="M22" s="23"/>
      <c r="N22" s="23"/>
      <c r="O22" s="23"/>
      <c r="P22" s="23" t="s">
        <v>20</v>
      </c>
      <c r="Q22" s="73"/>
    </row>
    <row r="23" spans="1:17" ht="10.5">
      <c r="A23" s="14" t="s">
        <v>16</v>
      </c>
      <c r="B23" s="15" t="s">
        <v>17</v>
      </c>
      <c r="C23" s="16" t="s">
        <v>231</v>
      </c>
      <c r="D23" s="31" t="s">
        <v>42</v>
      </c>
      <c r="E23" s="17" t="s">
        <v>43</v>
      </c>
      <c r="F23" s="18">
        <v>1</v>
      </c>
      <c r="G23" s="18">
        <v>1</v>
      </c>
      <c r="H23" s="18"/>
      <c r="I23" s="18"/>
      <c r="J23" s="18"/>
      <c r="K23" s="18">
        <v>16</v>
      </c>
      <c r="L23" s="18">
        <v>16</v>
      </c>
      <c r="M23" s="18"/>
      <c r="N23" s="18"/>
      <c r="O23" s="18"/>
      <c r="P23" s="18" t="s">
        <v>20</v>
      </c>
      <c r="Q23" s="75" t="s">
        <v>30</v>
      </c>
    </row>
    <row r="24" spans="1:17" ht="10.5">
      <c r="A24" s="14" t="s">
        <v>16</v>
      </c>
      <c r="B24" s="15" t="s">
        <v>17</v>
      </c>
      <c r="C24" s="16" t="s">
        <v>231</v>
      </c>
      <c r="D24" s="32" t="s">
        <v>40</v>
      </c>
      <c r="E24" s="22" t="s">
        <v>41</v>
      </c>
      <c r="F24" s="23">
        <v>0.5</v>
      </c>
      <c r="G24" s="23">
        <v>0.5</v>
      </c>
      <c r="H24" s="23"/>
      <c r="I24" s="23"/>
      <c r="J24" s="23"/>
      <c r="K24" s="23">
        <v>8</v>
      </c>
      <c r="L24" s="23">
        <v>8</v>
      </c>
      <c r="M24" s="23"/>
      <c r="N24" s="23"/>
      <c r="O24" s="23"/>
      <c r="P24" s="23" t="s">
        <v>20</v>
      </c>
      <c r="Q24" s="75"/>
    </row>
    <row r="25" spans="1:17" ht="10.5">
      <c r="A25" s="14" t="s">
        <v>78</v>
      </c>
      <c r="B25" s="15" t="s">
        <v>17</v>
      </c>
      <c r="C25" s="20">
        <v>2</v>
      </c>
      <c r="D25" s="21" t="s">
        <v>81</v>
      </c>
      <c r="E25" s="22" t="s">
        <v>82</v>
      </c>
      <c r="F25" s="23">
        <v>2</v>
      </c>
      <c r="G25" s="23">
        <v>1.5</v>
      </c>
      <c r="H25" s="23">
        <v>0.5</v>
      </c>
      <c r="I25" s="23"/>
      <c r="J25" s="23"/>
      <c r="K25" s="23">
        <v>32</v>
      </c>
      <c r="L25" s="23">
        <v>24</v>
      </c>
      <c r="M25" s="23">
        <v>8</v>
      </c>
      <c r="N25" s="23"/>
      <c r="O25" s="23"/>
      <c r="P25" s="23" t="s">
        <v>20</v>
      </c>
      <c r="Q25" s="73"/>
    </row>
    <row r="26" spans="1:17" ht="10.5">
      <c r="A26" s="14" t="s">
        <v>78</v>
      </c>
      <c r="B26" s="15" t="s">
        <v>17</v>
      </c>
      <c r="C26" s="20">
        <v>2</v>
      </c>
      <c r="D26" s="21" t="s">
        <v>83</v>
      </c>
      <c r="E26" s="22" t="s">
        <v>84</v>
      </c>
      <c r="F26" s="23">
        <v>3</v>
      </c>
      <c r="G26" s="23">
        <v>3</v>
      </c>
      <c r="H26" s="23"/>
      <c r="I26" s="23"/>
      <c r="J26" s="23"/>
      <c r="K26" s="23">
        <v>48</v>
      </c>
      <c r="L26" s="23">
        <v>48</v>
      </c>
      <c r="M26" s="23"/>
      <c r="N26" s="23"/>
      <c r="O26" s="23"/>
      <c r="P26" s="23" t="s">
        <v>25</v>
      </c>
      <c r="Q26" s="73"/>
    </row>
    <row r="27" spans="1:17" ht="10.5">
      <c r="A27" s="14" t="s">
        <v>78</v>
      </c>
      <c r="B27" s="15" t="s">
        <v>17</v>
      </c>
      <c r="C27" s="20">
        <v>2</v>
      </c>
      <c r="D27" s="21" t="s">
        <v>85</v>
      </c>
      <c r="E27" s="22" t="s">
        <v>86</v>
      </c>
      <c r="F27" s="23">
        <v>2</v>
      </c>
      <c r="G27" s="23">
        <v>2</v>
      </c>
      <c r="H27" s="23"/>
      <c r="I27" s="23"/>
      <c r="J27" s="23"/>
      <c r="K27" s="23">
        <v>32</v>
      </c>
      <c r="L27" s="23">
        <v>32</v>
      </c>
      <c r="M27" s="23"/>
      <c r="N27" s="23"/>
      <c r="O27" s="23"/>
      <c r="P27" s="23" t="s">
        <v>20</v>
      </c>
      <c r="Q27" s="73"/>
    </row>
    <row r="28" spans="1:17" ht="10.5">
      <c r="A28" s="14" t="s">
        <v>101</v>
      </c>
      <c r="B28" s="15" t="s">
        <v>17</v>
      </c>
      <c r="C28" s="20">
        <v>2</v>
      </c>
      <c r="D28" s="21" t="s">
        <v>112</v>
      </c>
      <c r="E28" s="33" t="s">
        <v>113</v>
      </c>
      <c r="F28" s="23">
        <v>2</v>
      </c>
      <c r="G28" s="23">
        <v>1.5</v>
      </c>
      <c r="H28" s="23">
        <v>0.5</v>
      </c>
      <c r="I28" s="23"/>
      <c r="J28" s="23"/>
      <c r="K28" s="23">
        <v>32</v>
      </c>
      <c r="L28" s="23">
        <v>24</v>
      </c>
      <c r="M28" s="23">
        <v>8</v>
      </c>
      <c r="N28" s="23"/>
      <c r="O28" s="23"/>
      <c r="P28" s="23" t="s">
        <v>20</v>
      </c>
      <c r="Q28" s="73"/>
    </row>
    <row r="29" spans="1:17" ht="10.5">
      <c r="A29" s="14" t="s">
        <v>101</v>
      </c>
      <c r="B29" s="15" t="s">
        <v>17</v>
      </c>
      <c r="C29" s="20">
        <v>2</v>
      </c>
      <c r="D29" s="21" t="s">
        <v>110</v>
      </c>
      <c r="E29" s="34" t="s">
        <v>111</v>
      </c>
      <c r="F29" s="23">
        <v>2</v>
      </c>
      <c r="G29" s="23">
        <v>2</v>
      </c>
      <c r="H29" s="23"/>
      <c r="I29" s="23"/>
      <c r="J29" s="23"/>
      <c r="K29" s="23">
        <v>32</v>
      </c>
      <c r="L29" s="23">
        <v>32</v>
      </c>
      <c r="M29" s="23"/>
      <c r="N29" s="23"/>
      <c r="O29" s="23"/>
      <c r="P29" s="23" t="s">
        <v>25</v>
      </c>
      <c r="Q29" s="73"/>
    </row>
    <row r="30" spans="1:17" ht="21">
      <c r="A30" s="14" t="s">
        <v>160</v>
      </c>
      <c r="B30" s="15" t="s">
        <v>17</v>
      </c>
      <c r="C30" s="28">
        <v>2</v>
      </c>
      <c r="D30" s="35" t="s">
        <v>169</v>
      </c>
      <c r="E30" s="36" t="s">
        <v>170</v>
      </c>
      <c r="F30" s="37">
        <v>1</v>
      </c>
      <c r="G30" s="37"/>
      <c r="H30" s="37"/>
      <c r="I30" s="37">
        <v>1</v>
      </c>
      <c r="J30" s="37"/>
      <c r="K30" s="37">
        <v>24</v>
      </c>
      <c r="L30" s="37"/>
      <c r="M30" s="37"/>
      <c r="N30" s="37">
        <v>24</v>
      </c>
      <c r="O30" s="37"/>
      <c r="P30" s="18" t="s">
        <v>20</v>
      </c>
      <c r="Q30" s="73"/>
    </row>
    <row r="31" spans="1:17" ht="21">
      <c r="A31" s="14" t="s">
        <v>160</v>
      </c>
      <c r="B31" s="15" t="s">
        <v>17</v>
      </c>
      <c r="C31" s="16" t="s">
        <v>171</v>
      </c>
      <c r="D31" s="16" t="s">
        <v>172</v>
      </c>
      <c r="E31" s="17" t="s">
        <v>173</v>
      </c>
      <c r="F31" s="18">
        <v>1</v>
      </c>
      <c r="G31" s="18"/>
      <c r="H31" s="18"/>
      <c r="I31" s="18"/>
      <c r="J31" s="18">
        <v>1</v>
      </c>
      <c r="K31" s="18"/>
      <c r="L31" s="18"/>
      <c r="M31" s="18"/>
      <c r="N31" s="18"/>
      <c r="O31" s="18"/>
      <c r="P31" s="18" t="s">
        <v>20</v>
      </c>
      <c r="Q31" s="73" t="s">
        <v>174</v>
      </c>
    </row>
    <row r="32" spans="1:17" ht="10.5">
      <c r="A32" s="14" t="s">
        <v>160</v>
      </c>
      <c r="B32" s="15" t="s">
        <v>17</v>
      </c>
      <c r="C32" s="16" t="s">
        <v>171</v>
      </c>
      <c r="D32" s="16"/>
      <c r="E32" s="17" t="s">
        <v>175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 t="s">
        <v>20</v>
      </c>
      <c r="Q32" s="73"/>
    </row>
    <row r="33" spans="1:17" ht="10.5">
      <c r="A33" s="14"/>
      <c r="B33" s="15"/>
      <c r="C33" s="20">
        <v>2</v>
      </c>
      <c r="D33" s="29" t="s">
        <v>66</v>
      </c>
      <c r="E33" s="30"/>
      <c r="F33" s="23">
        <f aca="true" t="shared" si="1" ref="F33:O33">SUM(F18:F32)</f>
        <v>23.5</v>
      </c>
      <c r="G33" s="23">
        <f t="shared" si="1"/>
        <v>18</v>
      </c>
      <c r="H33" s="23">
        <f t="shared" si="1"/>
        <v>3.5</v>
      </c>
      <c r="I33" s="23">
        <f t="shared" si="1"/>
        <v>1</v>
      </c>
      <c r="J33" s="23">
        <f t="shared" si="1"/>
        <v>1</v>
      </c>
      <c r="K33" s="23">
        <f t="shared" si="1"/>
        <v>420</v>
      </c>
      <c r="L33" s="23">
        <f t="shared" si="1"/>
        <v>288</v>
      </c>
      <c r="M33" s="23">
        <f t="shared" si="1"/>
        <v>72</v>
      </c>
      <c r="N33" s="23">
        <f t="shared" si="1"/>
        <v>24</v>
      </c>
      <c r="O33" s="23">
        <f t="shared" si="1"/>
        <v>36</v>
      </c>
      <c r="P33" s="23" t="s">
        <v>67</v>
      </c>
      <c r="Q33" s="74" t="s">
        <v>67</v>
      </c>
    </row>
    <row r="34" spans="1:17" ht="10.5">
      <c r="A34" s="14" t="s">
        <v>16</v>
      </c>
      <c r="B34" s="15" t="s">
        <v>17</v>
      </c>
      <c r="C34" s="20">
        <v>3</v>
      </c>
      <c r="D34" s="29" t="s">
        <v>46</v>
      </c>
      <c r="E34" s="17" t="s">
        <v>47</v>
      </c>
      <c r="F34" s="18">
        <v>2</v>
      </c>
      <c r="G34" s="18">
        <v>1.5</v>
      </c>
      <c r="H34" s="18">
        <v>0.5</v>
      </c>
      <c r="I34" s="18"/>
      <c r="J34" s="18"/>
      <c r="K34" s="18">
        <v>32</v>
      </c>
      <c r="L34" s="18">
        <v>24</v>
      </c>
      <c r="M34" s="18">
        <v>8</v>
      </c>
      <c r="N34" s="18"/>
      <c r="O34" s="18"/>
      <c r="P34" s="18" t="s">
        <v>20</v>
      </c>
      <c r="Q34" s="74"/>
    </row>
    <row r="35" spans="1:17" ht="10.5">
      <c r="A35" s="14" t="s">
        <v>16</v>
      </c>
      <c r="B35" s="15" t="s">
        <v>17</v>
      </c>
      <c r="C35" s="20">
        <v>3</v>
      </c>
      <c r="D35" s="29" t="s">
        <v>21</v>
      </c>
      <c r="E35" s="17" t="s">
        <v>22</v>
      </c>
      <c r="F35" s="18"/>
      <c r="G35" s="18"/>
      <c r="H35" s="18"/>
      <c r="I35" s="18"/>
      <c r="J35" s="18"/>
      <c r="K35" s="18">
        <v>16</v>
      </c>
      <c r="L35" s="18"/>
      <c r="M35" s="18"/>
      <c r="N35" s="18"/>
      <c r="O35" s="18">
        <v>16</v>
      </c>
      <c r="P35" s="18" t="s">
        <v>20</v>
      </c>
      <c r="Q35" s="74"/>
    </row>
    <row r="36" spans="1:17" ht="10.5">
      <c r="A36" s="14" t="s">
        <v>16</v>
      </c>
      <c r="B36" s="15" t="s">
        <v>17</v>
      </c>
      <c r="C36" s="20">
        <v>3</v>
      </c>
      <c r="D36" s="29" t="s">
        <v>50</v>
      </c>
      <c r="E36" s="17" t="s">
        <v>51</v>
      </c>
      <c r="F36" s="18">
        <v>2</v>
      </c>
      <c r="G36" s="18">
        <v>2</v>
      </c>
      <c r="H36" s="18"/>
      <c r="I36" s="18"/>
      <c r="J36" s="18"/>
      <c r="K36" s="18">
        <v>32</v>
      </c>
      <c r="L36" s="18">
        <v>32</v>
      </c>
      <c r="M36" s="18"/>
      <c r="N36" s="18"/>
      <c r="O36" s="18"/>
      <c r="P36" s="18" t="s">
        <v>20</v>
      </c>
      <c r="Q36" s="74"/>
    </row>
    <row r="37" spans="1:17" ht="10.5">
      <c r="A37" s="14" t="s">
        <v>16</v>
      </c>
      <c r="B37" s="15" t="s">
        <v>17</v>
      </c>
      <c r="C37" s="20">
        <v>3</v>
      </c>
      <c r="D37" s="29" t="s">
        <v>48</v>
      </c>
      <c r="E37" s="17" t="s">
        <v>49</v>
      </c>
      <c r="F37" s="18">
        <v>4</v>
      </c>
      <c r="G37" s="18">
        <v>3</v>
      </c>
      <c r="H37" s="18">
        <v>1</v>
      </c>
      <c r="I37" s="18"/>
      <c r="J37" s="18"/>
      <c r="K37" s="18">
        <v>80</v>
      </c>
      <c r="L37" s="18">
        <v>48</v>
      </c>
      <c r="M37" s="18">
        <v>16</v>
      </c>
      <c r="N37" s="18"/>
      <c r="O37" s="18">
        <v>16</v>
      </c>
      <c r="P37" s="18" t="s">
        <v>25</v>
      </c>
      <c r="Q37" s="74"/>
    </row>
    <row r="38" spans="1:17" ht="10.5">
      <c r="A38" s="14" t="s">
        <v>16</v>
      </c>
      <c r="B38" s="15" t="s">
        <v>17</v>
      </c>
      <c r="C38" s="20">
        <v>3</v>
      </c>
      <c r="D38" s="29" t="s">
        <v>52</v>
      </c>
      <c r="E38" s="17" t="s">
        <v>53</v>
      </c>
      <c r="F38" s="18">
        <v>1</v>
      </c>
      <c r="G38" s="18"/>
      <c r="H38" s="18">
        <v>1</v>
      </c>
      <c r="I38" s="18"/>
      <c r="J38" s="18"/>
      <c r="K38" s="18">
        <v>36</v>
      </c>
      <c r="L38" s="18"/>
      <c r="M38" s="18">
        <v>32</v>
      </c>
      <c r="N38" s="18"/>
      <c r="O38" s="18">
        <v>4</v>
      </c>
      <c r="P38" s="18" t="s">
        <v>20</v>
      </c>
      <c r="Q38" s="74"/>
    </row>
    <row r="39" spans="1:17" ht="14.25">
      <c r="A39" s="38" t="s">
        <v>16</v>
      </c>
      <c r="B39" s="38" t="s">
        <v>68</v>
      </c>
      <c r="C39" s="39">
        <v>3</v>
      </c>
      <c r="D39" s="40"/>
      <c r="E39" s="41" t="s">
        <v>70</v>
      </c>
      <c r="F39" s="42">
        <v>2</v>
      </c>
      <c r="G39" s="42">
        <v>2</v>
      </c>
      <c r="H39" s="42"/>
      <c r="I39" s="42"/>
      <c r="J39" s="63"/>
      <c r="K39" s="42">
        <v>32</v>
      </c>
      <c r="L39" s="42">
        <v>32</v>
      </c>
      <c r="M39" s="42"/>
      <c r="N39" s="64"/>
      <c r="O39" s="65"/>
      <c r="P39" s="64" t="s">
        <v>20</v>
      </c>
      <c r="Q39" s="74"/>
    </row>
    <row r="40" spans="1:17" ht="14.25">
      <c r="A40" s="38" t="s">
        <v>16</v>
      </c>
      <c r="B40" s="38" t="s">
        <v>68</v>
      </c>
      <c r="C40" s="39">
        <v>3</v>
      </c>
      <c r="D40" s="40"/>
      <c r="E40" s="41" t="s">
        <v>72</v>
      </c>
      <c r="F40" s="42">
        <v>2</v>
      </c>
      <c r="G40" s="42">
        <v>2</v>
      </c>
      <c r="H40" s="42"/>
      <c r="I40" s="42"/>
      <c r="J40" s="63"/>
      <c r="K40" s="42">
        <v>32</v>
      </c>
      <c r="L40" s="42">
        <v>32</v>
      </c>
      <c r="M40" s="42"/>
      <c r="N40" s="64"/>
      <c r="O40" s="65"/>
      <c r="P40" s="64" t="s">
        <v>20</v>
      </c>
      <c r="Q40" s="17"/>
    </row>
    <row r="41" spans="1:17" ht="10.5">
      <c r="A41" s="14" t="s">
        <v>78</v>
      </c>
      <c r="B41" s="15" t="s">
        <v>17</v>
      </c>
      <c r="C41" s="20">
        <v>3</v>
      </c>
      <c r="D41" s="29" t="s">
        <v>87</v>
      </c>
      <c r="E41" s="43" t="s">
        <v>88</v>
      </c>
      <c r="F41" s="23">
        <v>3</v>
      </c>
      <c r="G41" s="23">
        <v>3</v>
      </c>
      <c r="H41" s="23"/>
      <c r="I41" s="23"/>
      <c r="J41" s="23"/>
      <c r="K41" s="23">
        <v>48</v>
      </c>
      <c r="L41" s="23">
        <v>48</v>
      </c>
      <c r="M41" s="23"/>
      <c r="N41" s="23"/>
      <c r="O41" s="23"/>
      <c r="P41" s="23" t="s">
        <v>20</v>
      </c>
      <c r="Q41" s="74"/>
    </row>
    <row r="42" spans="1:17" ht="10.5">
      <c r="A42" s="14" t="s">
        <v>78</v>
      </c>
      <c r="B42" s="15" t="s">
        <v>17</v>
      </c>
      <c r="C42" s="20">
        <v>3</v>
      </c>
      <c r="D42" s="44" t="s">
        <v>89</v>
      </c>
      <c r="E42" s="45" t="s">
        <v>90</v>
      </c>
      <c r="F42" s="46">
        <v>3</v>
      </c>
      <c r="G42" s="46">
        <v>2</v>
      </c>
      <c r="H42" s="46">
        <v>1</v>
      </c>
      <c r="I42" s="46"/>
      <c r="J42" s="46"/>
      <c r="K42" s="46">
        <v>48</v>
      </c>
      <c r="L42" s="46">
        <v>32</v>
      </c>
      <c r="M42" s="46">
        <v>16</v>
      </c>
      <c r="N42" s="46"/>
      <c r="O42" s="46"/>
      <c r="P42" s="23" t="s">
        <v>20</v>
      </c>
      <c r="Q42" s="73"/>
    </row>
    <row r="43" spans="1:17" ht="10.5">
      <c r="A43" s="14" t="s">
        <v>101</v>
      </c>
      <c r="B43" s="15" t="s">
        <v>17</v>
      </c>
      <c r="C43" s="20">
        <v>3</v>
      </c>
      <c r="D43" s="44" t="s">
        <v>120</v>
      </c>
      <c r="E43" s="47" t="s">
        <v>121</v>
      </c>
      <c r="F43" s="46">
        <v>2</v>
      </c>
      <c r="G43" s="46">
        <v>2</v>
      </c>
      <c r="H43" s="46" t="s">
        <v>232</v>
      </c>
      <c r="I43" s="46"/>
      <c r="J43" s="46"/>
      <c r="K43" s="46">
        <v>32</v>
      </c>
      <c r="L43" s="46">
        <v>32</v>
      </c>
      <c r="M43" s="46" t="s">
        <v>232</v>
      </c>
      <c r="N43" s="46"/>
      <c r="O43" s="46"/>
      <c r="P43" s="23" t="s">
        <v>25</v>
      </c>
      <c r="Q43" s="73"/>
    </row>
    <row r="44" spans="1:17" ht="10.5">
      <c r="A44" s="14" t="s">
        <v>101</v>
      </c>
      <c r="B44" s="15" t="s">
        <v>17</v>
      </c>
      <c r="C44" s="20">
        <v>3</v>
      </c>
      <c r="D44" s="44" t="s">
        <v>114</v>
      </c>
      <c r="E44" s="45" t="s">
        <v>115</v>
      </c>
      <c r="F44" s="46">
        <v>2</v>
      </c>
      <c r="G44" s="46">
        <v>1.5</v>
      </c>
      <c r="H44" s="46">
        <v>0.5</v>
      </c>
      <c r="I44" s="46"/>
      <c r="J44" s="46"/>
      <c r="K44" s="46">
        <v>32</v>
      </c>
      <c r="L44" s="46">
        <v>24</v>
      </c>
      <c r="M44" s="46">
        <v>8</v>
      </c>
      <c r="N44" s="46"/>
      <c r="O44" s="46"/>
      <c r="P44" s="23" t="s">
        <v>25</v>
      </c>
      <c r="Q44" s="73"/>
    </row>
    <row r="45" spans="1:17" ht="10.5">
      <c r="A45" s="14" t="s">
        <v>101</v>
      </c>
      <c r="B45" s="15" t="s">
        <v>17</v>
      </c>
      <c r="C45" s="20">
        <v>3</v>
      </c>
      <c r="D45" s="48" t="s">
        <v>108</v>
      </c>
      <c r="E45" s="49" t="s">
        <v>109</v>
      </c>
      <c r="F45" s="46">
        <v>2</v>
      </c>
      <c r="G45" s="46">
        <v>1.5</v>
      </c>
      <c r="H45" s="46">
        <v>0.5</v>
      </c>
      <c r="I45" s="46"/>
      <c r="J45" s="46"/>
      <c r="K45" s="46">
        <v>32</v>
      </c>
      <c r="L45" s="46">
        <v>24</v>
      </c>
      <c r="M45" s="46">
        <v>8</v>
      </c>
      <c r="N45" s="46"/>
      <c r="O45" s="46"/>
      <c r="P45" s="23" t="s">
        <v>25</v>
      </c>
      <c r="Q45" s="73"/>
    </row>
    <row r="46" spans="1:17" ht="21">
      <c r="A46" s="14" t="s">
        <v>160</v>
      </c>
      <c r="B46" s="15" t="s">
        <v>17</v>
      </c>
      <c r="C46" s="20">
        <v>3</v>
      </c>
      <c r="D46" s="44" t="s">
        <v>176</v>
      </c>
      <c r="E46" s="17" t="s">
        <v>177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18" t="s">
        <v>20</v>
      </c>
      <c r="Q46" s="17" t="s">
        <v>178</v>
      </c>
    </row>
    <row r="47" spans="1:17" ht="10.5">
      <c r="A47" s="14"/>
      <c r="B47" s="15"/>
      <c r="C47" s="20">
        <v>3</v>
      </c>
      <c r="D47" s="29" t="s">
        <v>66</v>
      </c>
      <c r="E47" s="30"/>
      <c r="F47" s="23">
        <f aca="true" t="shared" si="2" ref="F47:O47">SUM(F34:F46)-F39-F40</f>
        <v>21</v>
      </c>
      <c r="G47" s="23">
        <f t="shared" si="2"/>
        <v>16.5</v>
      </c>
      <c r="H47" s="23">
        <f t="shared" si="2"/>
        <v>4.5</v>
      </c>
      <c r="I47" s="23">
        <f t="shared" si="2"/>
        <v>0</v>
      </c>
      <c r="J47" s="23">
        <f t="shared" si="2"/>
        <v>0</v>
      </c>
      <c r="K47" s="23">
        <f t="shared" si="2"/>
        <v>388</v>
      </c>
      <c r="L47" s="23">
        <f t="shared" si="2"/>
        <v>264</v>
      </c>
      <c r="M47" s="23">
        <f t="shared" si="2"/>
        <v>88</v>
      </c>
      <c r="N47" s="23">
        <f t="shared" si="2"/>
        <v>0</v>
      </c>
      <c r="O47" s="23">
        <f t="shared" si="2"/>
        <v>36</v>
      </c>
      <c r="P47" s="23" t="s">
        <v>67</v>
      </c>
      <c r="Q47" s="74" t="s">
        <v>67</v>
      </c>
    </row>
    <row r="48" spans="1:17" ht="21">
      <c r="A48" s="14" t="s">
        <v>16</v>
      </c>
      <c r="B48" s="15" t="s">
        <v>17</v>
      </c>
      <c r="C48" s="20">
        <v>4</v>
      </c>
      <c r="D48" s="44" t="s">
        <v>54</v>
      </c>
      <c r="E48" s="17" t="s">
        <v>55</v>
      </c>
      <c r="F48" s="18">
        <v>5</v>
      </c>
      <c r="G48" s="18">
        <v>4</v>
      </c>
      <c r="H48" s="18">
        <v>1</v>
      </c>
      <c r="I48" s="18"/>
      <c r="J48" s="18"/>
      <c r="K48" s="18">
        <v>80</v>
      </c>
      <c r="L48" s="18">
        <v>48</v>
      </c>
      <c r="M48" s="18">
        <v>16</v>
      </c>
      <c r="N48" s="18"/>
      <c r="O48" s="18">
        <v>16</v>
      </c>
      <c r="P48" s="18" t="s">
        <v>20</v>
      </c>
      <c r="Q48" s="73"/>
    </row>
    <row r="49" spans="1:17" ht="10.5">
      <c r="A49" s="14" t="s">
        <v>16</v>
      </c>
      <c r="B49" s="15" t="s">
        <v>17</v>
      </c>
      <c r="C49" s="20">
        <v>4</v>
      </c>
      <c r="D49" s="44" t="s">
        <v>21</v>
      </c>
      <c r="E49" s="17" t="s">
        <v>22</v>
      </c>
      <c r="F49" s="18"/>
      <c r="G49" s="18"/>
      <c r="H49" s="18"/>
      <c r="I49" s="18"/>
      <c r="J49" s="18"/>
      <c r="K49" s="18">
        <v>16</v>
      </c>
      <c r="L49" s="18"/>
      <c r="M49" s="18"/>
      <c r="N49" s="18"/>
      <c r="O49" s="18">
        <v>16</v>
      </c>
      <c r="P49" s="18" t="s">
        <v>20</v>
      </c>
      <c r="Q49" s="73"/>
    </row>
    <row r="50" spans="1:17" ht="10.5">
      <c r="A50" s="14" t="s">
        <v>16</v>
      </c>
      <c r="B50" s="15" t="s">
        <v>17</v>
      </c>
      <c r="C50" s="20">
        <v>4</v>
      </c>
      <c r="D50" s="44" t="s">
        <v>56</v>
      </c>
      <c r="E50" s="17" t="s">
        <v>57</v>
      </c>
      <c r="F50" s="18">
        <v>4</v>
      </c>
      <c r="G50" s="18">
        <v>3</v>
      </c>
      <c r="H50" s="18">
        <v>1</v>
      </c>
      <c r="I50" s="18"/>
      <c r="J50" s="18"/>
      <c r="K50" s="18">
        <v>80</v>
      </c>
      <c r="L50" s="18">
        <v>48</v>
      </c>
      <c r="M50" s="18">
        <v>16</v>
      </c>
      <c r="N50" s="18"/>
      <c r="O50" s="18">
        <v>16</v>
      </c>
      <c r="P50" s="18" t="s">
        <v>25</v>
      </c>
      <c r="Q50" s="73"/>
    </row>
    <row r="51" spans="1:17" ht="10.5">
      <c r="A51" s="14" t="s">
        <v>16</v>
      </c>
      <c r="B51" s="15" t="s">
        <v>17</v>
      </c>
      <c r="C51" s="20">
        <v>4</v>
      </c>
      <c r="D51" s="44" t="s">
        <v>58</v>
      </c>
      <c r="E51" s="17" t="s">
        <v>59</v>
      </c>
      <c r="F51" s="18">
        <v>1</v>
      </c>
      <c r="G51" s="18"/>
      <c r="H51" s="18">
        <v>1</v>
      </c>
      <c r="I51" s="18"/>
      <c r="J51" s="18"/>
      <c r="K51" s="18">
        <v>36</v>
      </c>
      <c r="L51" s="18"/>
      <c r="M51" s="18">
        <v>32</v>
      </c>
      <c r="N51" s="18"/>
      <c r="O51" s="18">
        <v>4</v>
      </c>
      <c r="P51" s="18" t="s">
        <v>20</v>
      </c>
      <c r="Q51" s="73"/>
    </row>
    <row r="52" spans="1:17" ht="10.5">
      <c r="A52" s="14" t="s">
        <v>16</v>
      </c>
      <c r="B52" s="15" t="s">
        <v>17</v>
      </c>
      <c r="C52" s="29" t="s">
        <v>233</v>
      </c>
      <c r="D52" s="50" t="s">
        <v>60</v>
      </c>
      <c r="E52" s="17" t="s">
        <v>61</v>
      </c>
      <c r="F52" s="18">
        <v>2</v>
      </c>
      <c r="G52" s="18">
        <v>1</v>
      </c>
      <c r="H52" s="18">
        <v>1</v>
      </c>
      <c r="I52" s="18"/>
      <c r="J52" s="18"/>
      <c r="K52" s="18">
        <v>32</v>
      </c>
      <c r="L52" s="18">
        <v>16</v>
      </c>
      <c r="M52" s="18">
        <v>16</v>
      </c>
      <c r="N52" s="18"/>
      <c r="O52" s="18"/>
      <c r="P52" s="18" t="s">
        <v>20</v>
      </c>
      <c r="Q52" s="72" t="s">
        <v>33</v>
      </c>
    </row>
    <row r="53" spans="1:17" ht="10.5">
      <c r="A53" s="14" t="s">
        <v>78</v>
      </c>
      <c r="B53" s="15" t="s">
        <v>17</v>
      </c>
      <c r="C53" s="20">
        <v>4</v>
      </c>
      <c r="D53" s="51" t="s">
        <v>91</v>
      </c>
      <c r="E53" s="52" t="s">
        <v>92</v>
      </c>
      <c r="F53" s="46">
        <v>3</v>
      </c>
      <c r="G53" s="46">
        <v>1.5</v>
      </c>
      <c r="H53" s="46">
        <v>1.5</v>
      </c>
      <c r="I53" s="46"/>
      <c r="J53" s="46"/>
      <c r="K53" s="46">
        <v>48</v>
      </c>
      <c r="L53" s="46">
        <v>24</v>
      </c>
      <c r="M53" s="46">
        <v>24</v>
      </c>
      <c r="N53" s="46"/>
      <c r="O53" s="46"/>
      <c r="P53" s="23" t="s">
        <v>20</v>
      </c>
      <c r="Q53" s="73"/>
    </row>
    <row r="54" spans="1:17" ht="10.5">
      <c r="A54" s="14" t="s">
        <v>78</v>
      </c>
      <c r="B54" s="15" t="s">
        <v>17</v>
      </c>
      <c r="C54" s="20">
        <v>4</v>
      </c>
      <c r="D54" s="44" t="s">
        <v>93</v>
      </c>
      <c r="E54" s="47" t="s">
        <v>94</v>
      </c>
      <c r="F54" s="46">
        <v>4</v>
      </c>
      <c r="G54" s="46">
        <v>1.5</v>
      </c>
      <c r="H54" s="46">
        <v>2.5</v>
      </c>
      <c r="I54" s="46"/>
      <c r="J54" s="46"/>
      <c r="K54" s="46">
        <v>64</v>
      </c>
      <c r="L54" s="46">
        <v>24</v>
      </c>
      <c r="M54" s="46">
        <v>40</v>
      </c>
      <c r="N54" s="46"/>
      <c r="O54" s="46"/>
      <c r="P54" s="23" t="s">
        <v>20</v>
      </c>
      <c r="Q54" s="73"/>
    </row>
    <row r="55" spans="1:17" ht="10.5">
      <c r="A55" s="14" t="s">
        <v>78</v>
      </c>
      <c r="B55" s="15" t="s">
        <v>17</v>
      </c>
      <c r="C55" s="20">
        <v>4</v>
      </c>
      <c r="D55" s="44" t="s">
        <v>95</v>
      </c>
      <c r="E55" s="45" t="s">
        <v>96</v>
      </c>
      <c r="F55" s="46">
        <v>3</v>
      </c>
      <c r="G55" s="46">
        <v>2</v>
      </c>
      <c r="H55" s="46">
        <v>1</v>
      </c>
      <c r="I55" s="46"/>
      <c r="J55" s="46"/>
      <c r="K55" s="46">
        <v>48</v>
      </c>
      <c r="L55" s="46">
        <v>32</v>
      </c>
      <c r="M55" s="46">
        <v>16</v>
      </c>
      <c r="N55" s="46"/>
      <c r="O55" s="46"/>
      <c r="P55" s="23" t="s">
        <v>20</v>
      </c>
      <c r="Q55" s="73"/>
    </row>
    <row r="56" spans="1:17" ht="10.5">
      <c r="A56" s="14" t="s">
        <v>101</v>
      </c>
      <c r="B56" s="15" t="s">
        <v>17</v>
      </c>
      <c r="C56" s="20">
        <v>4</v>
      </c>
      <c r="D56" s="48" t="s">
        <v>116</v>
      </c>
      <c r="E56" s="49" t="s">
        <v>117</v>
      </c>
      <c r="F56" s="46">
        <v>2</v>
      </c>
      <c r="G56" s="46">
        <v>1</v>
      </c>
      <c r="H56" s="46">
        <v>1</v>
      </c>
      <c r="I56" s="46"/>
      <c r="J56" s="46"/>
      <c r="K56" s="46">
        <v>32</v>
      </c>
      <c r="L56" s="46">
        <v>16</v>
      </c>
      <c r="M56" s="46">
        <v>16</v>
      </c>
      <c r="N56" s="46"/>
      <c r="O56" s="46"/>
      <c r="P56" s="23" t="s">
        <v>20</v>
      </c>
      <c r="Q56" s="73"/>
    </row>
    <row r="57" spans="1:17" ht="10.5">
      <c r="A57" s="14" t="s">
        <v>101</v>
      </c>
      <c r="B57" s="15" t="s">
        <v>17</v>
      </c>
      <c r="C57" s="20">
        <v>4</v>
      </c>
      <c r="D57" s="44" t="s">
        <v>122</v>
      </c>
      <c r="E57" s="45" t="s">
        <v>123</v>
      </c>
      <c r="F57" s="46">
        <v>2</v>
      </c>
      <c r="G57" s="46">
        <v>2</v>
      </c>
      <c r="H57" s="46"/>
      <c r="I57" s="46"/>
      <c r="J57" s="46"/>
      <c r="K57" s="46">
        <v>32</v>
      </c>
      <c r="L57" s="46">
        <v>32</v>
      </c>
      <c r="M57" s="46"/>
      <c r="N57" s="46"/>
      <c r="O57" s="46"/>
      <c r="P57" s="23" t="s">
        <v>20</v>
      </c>
      <c r="Q57" s="73"/>
    </row>
    <row r="58" spans="1:17" ht="10.5">
      <c r="A58" s="14" t="s">
        <v>101</v>
      </c>
      <c r="B58" s="15" t="s">
        <v>17</v>
      </c>
      <c r="C58" s="20">
        <v>4</v>
      </c>
      <c r="D58" s="48" t="s">
        <v>118</v>
      </c>
      <c r="E58" s="53" t="s">
        <v>119</v>
      </c>
      <c r="F58" s="46">
        <v>2</v>
      </c>
      <c r="G58" s="46">
        <v>1</v>
      </c>
      <c r="H58" s="46">
        <v>1</v>
      </c>
      <c r="I58" s="46"/>
      <c r="J58" s="46"/>
      <c r="K58" s="46">
        <v>32</v>
      </c>
      <c r="L58" s="46">
        <v>16</v>
      </c>
      <c r="M58" s="46">
        <v>16</v>
      </c>
      <c r="N58" s="46"/>
      <c r="O58" s="46"/>
      <c r="P58" s="23" t="s">
        <v>20</v>
      </c>
      <c r="Q58" s="73"/>
    </row>
    <row r="59" spans="1:17" ht="21">
      <c r="A59" s="14" t="s">
        <v>160</v>
      </c>
      <c r="B59" s="15" t="s">
        <v>17</v>
      </c>
      <c r="C59" s="16">
        <v>4</v>
      </c>
      <c r="D59" s="44" t="s">
        <v>176</v>
      </c>
      <c r="E59" s="17" t="s">
        <v>177</v>
      </c>
      <c r="F59" s="18">
        <v>2</v>
      </c>
      <c r="G59" s="18"/>
      <c r="H59" s="18"/>
      <c r="I59" s="18"/>
      <c r="J59" s="18">
        <v>2</v>
      </c>
      <c r="K59" s="18"/>
      <c r="L59" s="18"/>
      <c r="M59" s="18"/>
      <c r="N59" s="18"/>
      <c r="O59" s="18"/>
      <c r="P59" s="18" t="s">
        <v>20</v>
      </c>
      <c r="Q59" s="17" t="s">
        <v>178</v>
      </c>
    </row>
    <row r="60" spans="1:17" ht="21">
      <c r="A60" s="14" t="s">
        <v>160</v>
      </c>
      <c r="B60" s="15" t="s">
        <v>17</v>
      </c>
      <c r="C60" s="54" t="s">
        <v>179</v>
      </c>
      <c r="D60" s="44" t="s">
        <v>180</v>
      </c>
      <c r="E60" s="55" t="s">
        <v>181</v>
      </c>
      <c r="F60" s="56">
        <v>1</v>
      </c>
      <c r="G60" s="56"/>
      <c r="H60" s="57"/>
      <c r="I60" s="56"/>
      <c r="J60" s="56">
        <v>1</v>
      </c>
      <c r="K60" s="56"/>
      <c r="L60" s="66"/>
      <c r="M60" s="56"/>
      <c r="N60" s="56"/>
      <c r="O60" s="67"/>
      <c r="P60" s="18" t="s">
        <v>20</v>
      </c>
      <c r="Q60" s="17" t="s">
        <v>174</v>
      </c>
    </row>
    <row r="61" spans="1:17" ht="10.5">
      <c r="A61" s="14" t="s">
        <v>160</v>
      </c>
      <c r="B61" s="15" t="s">
        <v>17</v>
      </c>
      <c r="C61" s="54" t="s">
        <v>179</v>
      </c>
      <c r="D61" s="44"/>
      <c r="E61" s="55" t="s">
        <v>175</v>
      </c>
      <c r="F61" s="56"/>
      <c r="G61" s="56"/>
      <c r="H61" s="56"/>
      <c r="I61" s="56"/>
      <c r="J61" s="56"/>
      <c r="K61" s="57"/>
      <c r="L61" s="66"/>
      <c r="M61" s="56"/>
      <c r="N61" s="56"/>
      <c r="O61" s="56"/>
      <c r="P61" s="18" t="s">
        <v>20</v>
      </c>
      <c r="Q61" s="17" t="s">
        <v>165</v>
      </c>
    </row>
    <row r="62" spans="1:17" ht="10.5">
      <c r="A62" s="14"/>
      <c r="B62" s="15"/>
      <c r="C62" s="20">
        <v>4</v>
      </c>
      <c r="D62" s="29" t="s">
        <v>66</v>
      </c>
      <c r="E62" s="30"/>
      <c r="F62" s="23">
        <f>SUM(F48:F60)</f>
        <v>31</v>
      </c>
      <c r="G62" s="23">
        <f>SUM(G48:G60)</f>
        <v>17</v>
      </c>
      <c r="H62" s="23">
        <f>SUM(H48:H60)</f>
        <v>11</v>
      </c>
      <c r="I62" s="23">
        <f>SUM(I48:I61)</f>
        <v>0</v>
      </c>
      <c r="J62" s="23">
        <f>SUM(J48:J61)</f>
        <v>3</v>
      </c>
      <c r="K62" s="23">
        <f>SUM(K48:K60)</f>
        <v>500</v>
      </c>
      <c r="L62" s="23">
        <f>SUM(L48:L60)</f>
        <v>256</v>
      </c>
      <c r="M62" s="23">
        <f>SUM(M48:M60)</f>
        <v>192</v>
      </c>
      <c r="N62" s="23">
        <f>SUM(N48:N60)</f>
        <v>0</v>
      </c>
      <c r="O62" s="23">
        <f>SUM(O48:O60)</f>
        <v>52</v>
      </c>
      <c r="P62" s="23" t="s">
        <v>67</v>
      </c>
      <c r="Q62" s="74" t="s">
        <v>67</v>
      </c>
    </row>
    <row r="63" spans="1:17" ht="10.5">
      <c r="A63" s="14" t="s">
        <v>16</v>
      </c>
      <c r="B63" s="15" t="s">
        <v>17</v>
      </c>
      <c r="C63" s="20">
        <v>5</v>
      </c>
      <c r="D63" s="44" t="s">
        <v>21</v>
      </c>
      <c r="E63" s="17" t="s">
        <v>22</v>
      </c>
      <c r="F63" s="18"/>
      <c r="G63" s="18"/>
      <c r="H63" s="18"/>
      <c r="I63" s="18"/>
      <c r="J63" s="18"/>
      <c r="K63" s="18">
        <v>16</v>
      </c>
      <c r="L63" s="18"/>
      <c r="M63" s="18"/>
      <c r="N63" s="18"/>
      <c r="O63" s="18">
        <v>16</v>
      </c>
      <c r="P63" s="18" t="s">
        <v>20</v>
      </c>
      <c r="Q63" s="73"/>
    </row>
    <row r="64" spans="1:17" ht="10.5">
      <c r="A64" s="58" t="s">
        <v>16</v>
      </c>
      <c r="B64" s="58" t="s">
        <v>68</v>
      </c>
      <c r="C64" s="59" t="s">
        <v>73</v>
      </c>
      <c r="D64" s="60"/>
      <c r="E64" s="61" t="s">
        <v>74</v>
      </c>
      <c r="F64" s="42">
        <v>4</v>
      </c>
      <c r="G64" s="42">
        <v>4</v>
      </c>
      <c r="H64" s="42"/>
      <c r="I64" s="42"/>
      <c r="J64" s="42"/>
      <c r="K64" s="42">
        <v>64</v>
      </c>
      <c r="L64" s="42">
        <v>64</v>
      </c>
      <c r="M64" s="42"/>
      <c r="N64" s="42"/>
      <c r="O64" s="42"/>
      <c r="P64" s="42" t="s">
        <v>20</v>
      </c>
      <c r="Q64" s="61"/>
    </row>
    <row r="65" spans="1:17" ht="10.5">
      <c r="A65" s="58" t="s">
        <v>16</v>
      </c>
      <c r="B65" s="58" t="s">
        <v>68</v>
      </c>
      <c r="C65" s="59" t="s">
        <v>75</v>
      </c>
      <c r="D65" s="60"/>
      <c r="E65" s="61" t="s">
        <v>76</v>
      </c>
      <c r="F65" s="42">
        <v>2</v>
      </c>
      <c r="G65" s="42">
        <v>2</v>
      </c>
      <c r="H65" s="42"/>
      <c r="I65" s="42"/>
      <c r="J65" s="42"/>
      <c r="K65" s="42">
        <v>32</v>
      </c>
      <c r="L65" s="42">
        <v>32</v>
      </c>
      <c r="M65" s="42"/>
      <c r="N65" s="42"/>
      <c r="O65" s="42"/>
      <c r="P65" s="42" t="s">
        <v>20</v>
      </c>
      <c r="Q65" s="61" t="s">
        <v>234</v>
      </c>
    </row>
    <row r="66" spans="1:17" ht="10.5">
      <c r="A66" s="58" t="s">
        <v>16</v>
      </c>
      <c r="B66" s="58" t="s">
        <v>68</v>
      </c>
      <c r="C66" s="59" t="s">
        <v>75</v>
      </c>
      <c r="D66" s="60"/>
      <c r="E66" s="61" t="s">
        <v>77</v>
      </c>
      <c r="F66" s="42">
        <v>2</v>
      </c>
      <c r="G66" s="42">
        <v>2</v>
      </c>
      <c r="H66" s="42"/>
      <c r="I66" s="42"/>
      <c r="J66" s="42"/>
      <c r="K66" s="42">
        <v>32</v>
      </c>
      <c r="L66" s="42">
        <v>32</v>
      </c>
      <c r="M66" s="42"/>
      <c r="N66" s="42"/>
      <c r="O66" s="42"/>
      <c r="P66" s="42" t="s">
        <v>20</v>
      </c>
      <c r="Q66" s="61" t="s">
        <v>234</v>
      </c>
    </row>
    <row r="67" spans="1:17" ht="10.5">
      <c r="A67" s="14" t="s">
        <v>78</v>
      </c>
      <c r="B67" s="15" t="s">
        <v>17</v>
      </c>
      <c r="C67" s="20">
        <v>5</v>
      </c>
      <c r="D67" s="44" t="s">
        <v>97</v>
      </c>
      <c r="E67" s="45" t="s">
        <v>98</v>
      </c>
      <c r="F67" s="46">
        <v>2</v>
      </c>
      <c r="G67" s="46">
        <v>1</v>
      </c>
      <c r="H67" s="46">
        <v>1</v>
      </c>
      <c r="I67" s="46"/>
      <c r="J67" s="46"/>
      <c r="K67" s="46">
        <v>32</v>
      </c>
      <c r="L67" s="46">
        <v>16</v>
      </c>
      <c r="M67" s="46">
        <v>16</v>
      </c>
      <c r="N67" s="46"/>
      <c r="O67" s="46"/>
      <c r="P67" s="23" t="s">
        <v>20</v>
      </c>
      <c r="Q67" s="73"/>
    </row>
    <row r="68" spans="1:17" ht="10.5">
      <c r="A68" s="14" t="s">
        <v>101</v>
      </c>
      <c r="B68" s="15" t="s">
        <v>17</v>
      </c>
      <c r="C68" s="20">
        <v>5</v>
      </c>
      <c r="D68" s="44" t="s">
        <v>124</v>
      </c>
      <c r="E68" s="45" t="s">
        <v>125</v>
      </c>
      <c r="F68" s="46">
        <v>3</v>
      </c>
      <c r="G68" s="46">
        <v>2</v>
      </c>
      <c r="H68" s="46">
        <v>1</v>
      </c>
      <c r="I68" s="46"/>
      <c r="J68" s="46"/>
      <c r="K68" s="46">
        <v>48</v>
      </c>
      <c r="L68" s="46">
        <v>32</v>
      </c>
      <c r="M68" s="46">
        <v>16</v>
      </c>
      <c r="N68" s="46"/>
      <c r="O68" s="46"/>
      <c r="P68" s="23" t="s">
        <v>20</v>
      </c>
      <c r="Q68" s="73"/>
    </row>
    <row r="69" spans="1:17" ht="10.5">
      <c r="A69" s="14" t="s">
        <v>129</v>
      </c>
      <c r="B69" s="15" t="s">
        <v>214</v>
      </c>
      <c r="C69" s="20">
        <v>5</v>
      </c>
      <c r="D69" s="28" t="s">
        <v>130</v>
      </c>
      <c r="E69" s="76" t="s">
        <v>131</v>
      </c>
      <c r="F69" s="46">
        <v>2</v>
      </c>
      <c r="G69" s="46">
        <v>1</v>
      </c>
      <c r="H69" s="46">
        <v>1</v>
      </c>
      <c r="I69" s="46"/>
      <c r="J69" s="46"/>
      <c r="K69" s="46">
        <v>32</v>
      </c>
      <c r="L69" s="46">
        <v>16</v>
      </c>
      <c r="M69" s="46">
        <v>16</v>
      </c>
      <c r="N69" s="46"/>
      <c r="O69" s="46"/>
      <c r="P69" s="23" t="s">
        <v>20</v>
      </c>
      <c r="Q69" s="73"/>
    </row>
    <row r="70" spans="1:17" ht="10.5">
      <c r="A70" s="14" t="s">
        <v>129</v>
      </c>
      <c r="B70" s="15" t="s">
        <v>214</v>
      </c>
      <c r="C70" s="20">
        <v>5</v>
      </c>
      <c r="D70" s="44" t="s">
        <v>132</v>
      </c>
      <c r="E70" s="45" t="s">
        <v>133</v>
      </c>
      <c r="F70" s="46">
        <v>3</v>
      </c>
      <c r="G70" s="46">
        <v>2</v>
      </c>
      <c r="H70" s="46">
        <v>1</v>
      </c>
      <c r="I70" s="46"/>
      <c r="J70" s="46"/>
      <c r="K70" s="46">
        <v>48</v>
      </c>
      <c r="L70" s="46">
        <v>32</v>
      </c>
      <c r="M70" s="46">
        <v>16</v>
      </c>
      <c r="N70" s="46"/>
      <c r="O70" s="46"/>
      <c r="P70" s="23" t="s">
        <v>20</v>
      </c>
      <c r="Q70" s="73"/>
    </row>
    <row r="71" spans="1:17" ht="10.5">
      <c r="A71" s="14" t="s">
        <v>138</v>
      </c>
      <c r="B71" s="15" t="s">
        <v>215</v>
      </c>
      <c r="C71" s="20">
        <v>5</v>
      </c>
      <c r="D71" s="44" t="s">
        <v>139</v>
      </c>
      <c r="E71" s="45" t="s">
        <v>140</v>
      </c>
      <c r="F71" s="46">
        <v>2</v>
      </c>
      <c r="G71" s="46">
        <v>2</v>
      </c>
      <c r="H71" s="46"/>
      <c r="I71" s="46"/>
      <c r="J71" s="46"/>
      <c r="K71" s="46">
        <v>32</v>
      </c>
      <c r="L71" s="46">
        <v>32</v>
      </c>
      <c r="M71" s="46"/>
      <c r="N71" s="46"/>
      <c r="O71" s="46"/>
      <c r="P71" s="23" t="s">
        <v>20</v>
      </c>
      <c r="Q71" s="87" t="s">
        <v>235</v>
      </c>
    </row>
    <row r="72" spans="1:17" ht="10.5">
      <c r="A72" s="14" t="s">
        <v>138</v>
      </c>
      <c r="B72" s="15" t="s">
        <v>215</v>
      </c>
      <c r="C72" s="20">
        <v>5</v>
      </c>
      <c r="D72" s="44" t="s">
        <v>142</v>
      </c>
      <c r="E72" s="45" t="s">
        <v>143</v>
      </c>
      <c r="F72" s="46">
        <v>2</v>
      </c>
      <c r="G72" s="46">
        <v>2</v>
      </c>
      <c r="H72" s="46"/>
      <c r="I72" s="46"/>
      <c r="J72" s="46"/>
      <c r="K72" s="46">
        <v>32</v>
      </c>
      <c r="L72" s="46">
        <v>32</v>
      </c>
      <c r="M72" s="46"/>
      <c r="N72" s="46"/>
      <c r="O72" s="46"/>
      <c r="P72" s="23" t="s">
        <v>20</v>
      </c>
      <c r="Q72" s="88"/>
    </row>
    <row r="73" spans="1:17" ht="10.5">
      <c r="A73" s="14" t="s">
        <v>138</v>
      </c>
      <c r="B73" s="15" t="s">
        <v>215</v>
      </c>
      <c r="C73" s="20">
        <v>5</v>
      </c>
      <c r="D73" s="44" t="s">
        <v>144</v>
      </c>
      <c r="E73" s="45" t="s">
        <v>145</v>
      </c>
      <c r="F73" s="46">
        <v>2</v>
      </c>
      <c r="G73" s="46">
        <v>2</v>
      </c>
      <c r="H73" s="46"/>
      <c r="I73" s="46"/>
      <c r="J73" s="46"/>
      <c r="K73" s="46">
        <v>32</v>
      </c>
      <c r="L73" s="46">
        <v>32</v>
      </c>
      <c r="M73" s="46"/>
      <c r="N73" s="46"/>
      <c r="O73" s="46"/>
      <c r="P73" s="23" t="s">
        <v>20</v>
      </c>
      <c r="Q73" s="88"/>
    </row>
    <row r="74" spans="1:17" ht="10.5">
      <c r="A74" s="14" t="s">
        <v>138</v>
      </c>
      <c r="B74" s="15" t="s">
        <v>215</v>
      </c>
      <c r="C74" s="20">
        <v>5</v>
      </c>
      <c r="D74" s="44" t="s">
        <v>146</v>
      </c>
      <c r="E74" s="45" t="s">
        <v>147</v>
      </c>
      <c r="F74" s="46">
        <v>2</v>
      </c>
      <c r="G74" s="46">
        <v>2</v>
      </c>
      <c r="H74" s="46"/>
      <c r="I74" s="46"/>
      <c r="J74" s="46"/>
      <c r="K74" s="46">
        <v>32</v>
      </c>
      <c r="L74" s="46">
        <v>32</v>
      </c>
      <c r="M74" s="46"/>
      <c r="N74" s="46"/>
      <c r="O74" s="46"/>
      <c r="P74" s="23" t="s">
        <v>20</v>
      </c>
      <c r="Q74" s="88"/>
    </row>
    <row r="75" spans="1:17" ht="10.5">
      <c r="A75" s="14" t="s">
        <v>138</v>
      </c>
      <c r="B75" s="15" t="s">
        <v>215</v>
      </c>
      <c r="C75" s="20">
        <v>5</v>
      </c>
      <c r="D75" s="44" t="s">
        <v>148</v>
      </c>
      <c r="E75" s="45" t="s">
        <v>149</v>
      </c>
      <c r="F75" s="46">
        <v>2</v>
      </c>
      <c r="G75" s="46">
        <v>2</v>
      </c>
      <c r="H75" s="46"/>
      <c r="I75" s="46"/>
      <c r="J75" s="46"/>
      <c r="K75" s="46">
        <v>32</v>
      </c>
      <c r="L75" s="46">
        <v>32</v>
      </c>
      <c r="M75" s="46"/>
      <c r="N75" s="46"/>
      <c r="O75" s="46"/>
      <c r="P75" s="23" t="s">
        <v>20</v>
      </c>
      <c r="Q75" s="89"/>
    </row>
    <row r="76" spans="1:17" ht="10.5">
      <c r="A76" s="14"/>
      <c r="B76" s="15"/>
      <c r="C76" s="20">
        <v>5</v>
      </c>
      <c r="D76" s="29" t="s">
        <v>66</v>
      </c>
      <c r="E76" s="30"/>
      <c r="F76" s="23">
        <f>SUM(F63:F73)</f>
        <v>24</v>
      </c>
      <c r="G76" s="23">
        <f aca="true" t="shared" si="3" ref="G76:O76">SUM(G63:G73)</f>
        <v>20</v>
      </c>
      <c r="H76" s="23">
        <f t="shared" si="3"/>
        <v>4</v>
      </c>
      <c r="I76" s="23">
        <f t="shared" si="3"/>
        <v>0</v>
      </c>
      <c r="J76" s="23">
        <f t="shared" si="3"/>
        <v>0</v>
      </c>
      <c r="K76" s="23">
        <f t="shared" si="3"/>
        <v>400</v>
      </c>
      <c r="L76" s="23">
        <f t="shared" si="3"/>
        <v>320</v>
      </c>
      <c r="M76" s="23">
        <f t="shared" si="3"/>
        <v>64</v>
      </c>
      <c r="N76" s="23">
        <f t="shared" si="3"/>
        <v>0</v>
      </c>
      <c r="O76" s="23">
        <f t="shared" si="3"/>
        <v>16</v>
      </c>
      <c r="P76" s="23" t="s">
        <v>67</v>
      </c>
      <c r="Q76" s="74" t="s">
        <v>67</v>
      </c>
    </row>
    <row r="77" spans="1:17" ht="10.5">
      <c r="A77" s="14" t="s">
        <v>16</v>
      </c>
      <c r="B77" s="15" t="s">
        <v>17</v>
      </c>
      <c r="C77" s="20">
        <v>5</v>
      </c>
      <c r="D77" s="44" t="s">
        <v>62</v>
      </c>
      <c r="E77" s="17" t="s">
        <v>63</v>
      </c>
      <c r="F77" s="18">
        <v>2</v>
      </c>
      <c r="G77" s="18">
        <v>1.5</v>
      </c>
      <c r="H77" s="18">
        <v>0.5</v>
      </c>
      <c r="I77" s="18"/>
      <c r="J77" s="18"/>
      <c r="K77" s="18">
        <v>32</v>
      </c>
      <c r="L77" s="18">
        <v>24</v>
      </c>
      <c r="M77" s="18">
        <v>8</v>
      </c>
      <c r="N77" s="18"/>
      <c r="O77" s="18"/>
      <c r="P77" s="18" t="s">
        <v>20</v>
      </c>
      <c r="Q77" s="73"/>
    </row>
    <row r="78" spans="1:17" ht="10.5">
      <c r="A78" s="14" t="s">
        <v>16</v>
      </c>
      <c r="B78" s="15" t="s">
        <v>17</v>
      </c>
      <c r="C78" s="20">
        <v>6</v>
      </c>
      <c r="D78" s="44" t="s">
        <v>21</v>
      </c>
      <c r="E78" s="17" t="s">
        <v>22</v>
      </c>
      <c r="F78" s="18">
        <v>2</v>
      </c>
      <c r="G78" s="18">
        <v>2</v>
      </c>
      <c r="H78" s="18"/>
      <c r="I78" s="18"/>
      <c r="J78" s="18"/>
      <c r="K78" s="18">
        <v>16</v>
      </c>
      <c r="L78" s="18"/>
      <c r="M78" s="18"/>
      <c r="N78" s="18"/>
      <c r="O78" s="18">
        <v>16</v>
      </c>
      <c r="P78" s="18" t="s">
        <v>20</v>
      </c>
      <c r="Q78" s="73"/>
    </row>
    <row r="79" spans="1:17" ht="10.5">
      <c r="A79" s="14" t="s">
        <v>16</v>
      </c>
      <c r="B79" s="15" t="s">
        <v>17</v>
      </c>
      <c r="C79" s="23">
        <v>6</v>
      </c>
      <c r="D79" s="31" t="s">
        <v>64</v>
      </c>
      <c r="E79" s="17" t="s">
        <v>65</v>
      </c>
      <c r="F79" s="18">
        <v>1</v>
      </c>
      <c r="G79" s="18">
        <v>1</v>
      </c>
      <c r="H79" s="18"/>
      <c r="I79" s="18"/>
      <c r="J79" s="18"/>
      <c r="K79" s="18">
        <v>22</v>
      </c>
      <c r="L79" s="18">
        <v>16</v>
      </c>
      <c r="M79" s="18">
        <v>6</v>
      </c>
      <c r="N79" s="18"/>
      <c r="O79" s="18"/>
      <c r="P79" s="18" t="s">
        <v>20</v>
      </c>
      <c r="Q79" s="75" t="s">
        <v>30</v>
      </c>
    </row>
    <row r="80" spans="1:17" ht="10.5">
      <c r="A80" s="38" t="s">
        <v>78</v>
      </c>
      <c r="B80" s="77" t="s">
        <v>17</v>
      </c>
      <c r="C80" s="23">
        <v>6</v>
      </c>
      <c r="D80" s="51" t="s">
        <v>99</v>
      </c>
      <c r="E80" s="47" t="s">
        <v>100</v>
      </c>
      <c r="F80" s="46">
        <v>2</v>
      </c>
      <c r="G80" s="46">
        <v>1.5</v>
      </c>
      <c r="H80" s="46">
        <v>0.5</v>
      </c>
      <c r="I80" s="46"/>
      <c r="J80" s="46"/>
      <c r="K80" s="46">
        <v>32</v>
      </c>
      <c r="L80" s="46">
        <v>24</v>
      </c>
      <c r="M80" s="46">
        <v>8</v>
      </c>
      <c r="N80" s="46"/>
      <c r="O80" s="46"/>
      <c r="P80" s="23" t="s">
        <v>20</v>
      </c>
      <c r="Q80" s="73"/>
    </row>
    <row r="81" spans="1:17" ht="10.5">
      <c r="A81" s="38" t="s">
        <v>101</v>
      </c>
      <c r="B81" s="77" t="s">
        <v>17</v>
      </c>
      <c r="C81" s="23">
        <v>6</v>
      </c>
      <c r="D81" s="44" t="s">
        <v>126</v>
      </c>
      <c r="E81" s="45" t="s">
        <v>127</v>
      </c>
      <c r="F81" s="46">
        <v>2</v>
      </c>
      <c r="G81" s="46">
        <v>1</v>
      </c>
      <c r="H81" s="46">
        <v>1</v>
      </c>
      <c r="I81" s="46"/>
      <c r="J81" s="46"/>
      <c r="K81" s="46">
        <v>32</v>
      </c>
      <c r="L81" s="46">
        <v>16</v>
      </c>
      <c r="M81" s="46">
        <v>16</v>
      </c>
      <c r="N81" s="46"/>
      <c r="O81" s="46"/>
      <c r="P81" s="23" t="s">
        <v>20</v>
      </c>
      <c r="Q81" s="73" t="s">
        <v>128</v>
      </c>
    </row>
    <row r="82" spans="1:17" ht="10.5">
      <c r="A82" s="38" t="s">
        <v>129</v>
      </c>
      <c r="B82" s="77" t="s">
        <v>214</v>
      </c>
      <c r="C82" s="23">
        <v>6</v>
      </c>
      <c r="D82" s="51" t="s">
        <v>134</v>
      </c>
      <c r="E82" s="78" t="s">
        <v>135</v>
      </c>
      <c r="F82" s="46">
        <v>2</v>
      </c>
      <c r="G82" s="46">
        <v>2</v>
      </c>
      <c r="H82" s="46"/>
      <c r="I82" s="46"/>
      <c r="J82" s="46"/>
      <c r="K82" s="46">
        <v>32</v>
      </c>
      <c r="L82" s="46">
        <v>32</v>
      </c>
      <c r="M82" s="46"/>
      <c r="N82" s="46"/>
      <c r="O82" s="46"/>
      <c r="P82" s="23" t="s">
        <v>20</v>
      </c>
      <c r="Q82" s="73"/>
    </row>
    <row r="83" spans="1:17" ht="10.5">
      <c r="A83" s="38" t="s">
        <v>129</v>
      </c>
      <c r="B83" s="77" t="s">
        <v>214</v>
      </c>
      <c r="C83" s="23">
        <v>6</v>
      </c>
      <c r="D83" s="44" t="s">
        <v>136</v>
      </c>
      <c r="E83" s="45" t="s">
        <v>137</v>
      </c>
      <c r="F83" s="46">
        <v>2</v>
      </c>
      <c r="G83" s="46">
        <v>2</v>
      </c>
      <c r="H83" s="46"/>
      <c r="I83" s="46"/>
      <c r="J83" s="46"/>
      <c r="K83" s="46">
        <v>32</v>
      </c>
      <c r="L83" s="46">
        <v>32</v>
      </c>
      <c r="M83" s="46"/>
      <c r="N83" s="46"/>
      <c r="O83" s="46"/>
      <c r="P83" s="23" t="s">
        <v>20</v>
      </c>
      <c r="Q83" s="73"/>
    </row>
    <row r="84" spans="1:17" ht="10.5">
      <c r="A84" s="38" t="s">
        <v>138</v>
      </c>
      <c r="B84" s="77" t="s">
        <v>215</v>
      </c>
      <c r="C84" s="23">
        <v>6</v>
      </c>
      <c r="D84" s="51" t="s">
        <v>150</v>
      </c>
      <c r="E84" s="78" t="s">
        <v>151</v>
      </c>
      <c r="F84" s="46">
        <v>2</v>
      </c>
      <c r="G84" s="46">
        <v>1</v>
      </c>
      <c r="H84" s="46">
        <v>1</v>
      </c>
      <c r="I84" s="46"/>
      <c r="J84" s="46"/>
      <c r="K84" s="46">
        <v>32</v>
      </c>
      <c r="L84" s="46">
        <v>16</v>
      </c>
      <c r="M84" s="46">
        <v>16</v>
      </c>
      <c r="N84" s="46"/>
      <c r="O84" s="46"/>
      <c r="P84" s="23" t="s">
        <v>20</v>
      </c>
      <c r="Q84" s="87" t="s">
        <v>235</v>
      </c>
    </row>
    <row r="85" spans="1:17" ht="10.5">
      <c r="A85" s="38" t="s">
        <v>138</v>
      </c>
      <c r="B85" s="77" t="s">
        <v>215</v>
      </c>
      <c r="C85" s="23">
        <v>6</v>
      </c>
      <c r="D85" s="51" t="s">
        <v>152</v>
      </c>
      <c r="E85" s="78" t="s">
        <v>153</v>
      </c>
      <c r="F85" s="46">
        <v>2</v>
      </c>
      <c r="G85" s="46">
        <v>2</v>
      </c>
      <c r="H85" s="46"/>
      <c r="I85" s="46"/>
      <c r="J85" s="46"/>
      <c r="K85" s="46">
        <v>32</v>
      </c>
      <c r="L85" s="46">
        <v>32</v>
      </c>
      <c r="M85" s="46"/>
      <c r="N85" s="46"/>
      <c r="O85" s="46"/>
      <c r="P85" s="23" t="s">
        <v>20</v>
      </c>
      <c r="Q85" s="88"/>
    </row>
    <row r="86" spans="1:17" ht="10.5">
      <c r="A86" s="38" t="s">
        <v>138</v>
      </c>
      <c r="B86" s="77" t="s">
        <v>215</v>
      </c>
      <c r="C86" s="23">
        <v>6</v>
      </c>
      <c r="D86" s="44" t="s">
        <v>154</v>
      </c>
      <c r="E86" s="45" t="s">
        <v>155</v>
      </c>
      <c r="F86" s="46">
        <v>2</v>
      </c>
      <c r="G86" s="46">
        <v>2</v>
      </c>
      <c r="H86" s="46"/>
      <c r="I86" s="46"/>
      <c r="J86" s="46"/>
      <c r="K86" s="46">
        <v>32</v>
      </c>
      <c r="L86" s="46">
        <v>32</v>
      </c>
      <c r="M86" s="46"/>
      <c r="N86" s="46"/>
      <c r="O86" s="46"/>
      <c r="P86" s="23" t="s">
        <v>20</v>
      </c>
      <c r="Q86" s="88"/>
    </row>
    <row r="87" spans="1:17" ht="10.5">
      <c r="A87" s="38" t="s">
        <v>138</v>
      </c>
      <c r="B87" s="77" t="s">
        <v>215</v>
      </c>
      <c r="C87" s="23">
        <v>6</v>
      </c>
      <c r="D87" s="44" t="s">
        <v>156</v>
      </c>
      <c r="E87" s="45" t="s">
        <v>157</v>
      </c>
      <c r="F87" s="46">
        <v>2</v>
      </c>
      <c r="G87" s="46">
        <v>2</v>
      </c>
      <c r="H87" s="46"/>
      <c r="I87" s="46"/>
      <c r="J87" s="46"/>
      <c r="K87" s="46">
        <v>32</v>
      </c>
      <c r="L87" s="46">
        <v>32</v>
      </c>
      <c r="M87" s="46"/>
      <c r="N87" s="46"/>
      <c r="O87" s="46"/>
      <c r="P87" s="23" t="s">
        <v>20</v>
      </c>
      <c r="Q87" s="88"/>
    </row>
    <row r="88" spans="1:17" ht="10.5">
      <c r="A88" s="38" t="s">
        <v>138</v>
      </c>
      <c r="B88" s="77" t="s">
        <v>215</v>
      </c>
      <c r="C88" s="23">
        <v>6</v>
      </c>
      <c r="D88" s="44" t="s">
        <v>158</v>
      </c>
      <c r="E88" s="45" t="s">
        <v>159</v>
      </c>
      <c r="F88" s="46">
        <v>2</v>
      </c>
      <c r="G88" s="46">
        <v>2</v>
      </c>
      <c r="H88" s="46"/>
      <c r="I88" s="46"/>
      <c r="J88" s="46"/>
      <c r="K88" s="46">
        <v>32</v>
      </c>
      <c r="L88" s="46">
        <v>32</v>
      </c>
      <c r="M88" s="46"/>
      <c r="N88" s="46"/>
      <c r="O88" s="46"/>
      <c r="P88" s="23" t="s">
        <v>20</v>
      </c>
      <c r="Q88" s="89"/>
    </row>
    <row r="89" spans="1:17" ht="10.5">
      <c r="A89" s="38"/>
      <c r="B89" s="77"/>
      <c r="C89" s="23">
        <v>6</v>
      </c>
      <c r="D89" s="21" t="s">
        <v>66</v>
      </c>
      <c r="E89" s="21"/>
      <c r="F89" s="23">
        <f>SUM(F77:F86)</f>
        <v>19</v>
      </c>
      <c r="G89" s="23">
        <f>SUM(G77:G86)</f>
        <v>16</v>
      </c>
      <c r="H89" s="23">
        <f>SUM(H77:H86)</f>
        <v>3</v>
      </c>
      <c r="I89" s="23">
        <f aca="true" t="shared" si="4" ref="I89:N89">SUM(I77:I88)</f>
        <v>0</v>
      </c>
      <c r="J89" s="23">
        <f t="shared" si="4"/>
        <v>0</v>
      </c>
      <c r="K89" s="23">
        <f>SUM(K77:K86)</f>
        <v>294</v>
      </c>
      <c r="L89" s="23">
        <f>SUM(L77:L86)</f>
        <v>224</v>
      </c>
      <c r="M89" s="23">
        <f>SUM(M77:M86)</f>
        <v>54</v>
      </c>
      <c r="N89" s="23">
        <f t="shared" si="4"/>
        <v>0</v>
      </c>
      <c r="O89" s="23">
        <f>SUM(O77:O86)</f>
        <v>16</v>
      </c>
      <c r="P89" s="23" t="s">
        <v>67</v>
      </c>
      <c r="Q89" s="74" t="s">
        <v>67</v>
      </c>
    </row>
    <row r="90" spans="1:17" ht="10.5">
      <c r="A90" s="38" t="s">
        <v>185</v>
      </c>
      <c r="B90" s="77" t="s">
        <v>17</v>
      </c>
      <c r="C90" s="20">
        <v>7</v>
      </c>
      <c r="D90" s="44" t="s">
        <v>186</v>
      </c>
      <c r="E90" s="36" t="s">
        <v>187</v>
      </c>
      <c r="F90" s="79">
        <v>12</v>
      </c>
      <c r="G90" s="80"/>
      <c r="H90" s="80"/>
      <c r="I90" s="80"/>
      <c r="J90" s="79">
        <v>12</v>
      </c>
      <c r="K90" s="37"/>
      <c r="L90" s="37"/>
      <c r="M90" s="37"/>
      <c r="N90" s="37"/>
      <c r="O90" s="37"/>
      <c r="P90" s="86" t="s">
        <v>20</v>
      </c>
      <c r="Q90" s="73" t="s">
        <v>188</v>
      </c>
    </row>
    <row r="91" spans="1:17" ht="10.5">
      <c r="A91" s="14"/>
      <c r="B91" s="15"/>
      <c r="C91" s="20">
        <v>7</v>
      </c>
      <c r="D91" s="29" t="s">
        <v>66</v>
      </c>
      <c r="E91" s="30"/>
      <c r="F91" s="23">
        <f aca="true" t="shared" si="5" ref="F91:O91">SUM(F90:F90)</f>
        <v>12</v>
      </c>
      <c r="G91" s="23">
        <f t="shared" si="5"/>
        <v>0</v>
      </c>
      <c r="H91" s="23">
        <f t="shared" si="5"/>
        <v>0</v>
      </c>
      <c r="I91" s="23">
        <f t="shared" si="5"/>
        <v>0</v>
      </c>
      <c r="J91" s="23">
        <f t="shared" si="5"/>
        <v>12</v>
      </c>
      <c r="K91" s="23">
        <f t="shared" si="5"/>
        <v>0</v>
      </c>
      <c r="L91" s="23">
        <f t="shared" si="5"/>
        <v>0</v>
      </c>
      <c r="M91" s="23">
        <f t="shared" si="5"/>
        <v>0</v>
      </c>
      <c r="N91" s="23">
        <f t="shared" si="5"/>
        <v>0</v>
      </c>
      <c r="O91" s="23">
        <f t="shared" si="5"/>
        <v>0</v>
      </c>
      <c r="P91" s="23" t="s">
        <v>67</v>
      </c>
      <c r="Q91" s="74" t="s">
        <v>67</v>
      </c>
    </row>
    <row r="92" spans="1:17" ht="10.5">
      <c r="A92" s="14" t="s">
        <v>160</v>
      </c>
      <c r="B92" s="15" t="s">
        <v>17</v>
      </c>
      <c r="C92" s="20">
        <v>8</v>
      </c>
      <c r="D92" s="44" t="s">
        <v>182</v>
      </c>
      <c r="E92" s="17" t="s">
        <v>183</v>
      </c>
      <c r="F92" s="18">
        <v>1</v>
      </c>
      <c r="G92" s="18"/>
      <c r="H92" s="18"/>
      <c r="I92" s="18"/>
      <c r="J92" s="18">
        <v>1</v>
      </c>
      <c r="K92" s="18"/>
      <c r="L92" s="18"/>
      <c r="M92" s="18"/>
      <c r="N92" s="18"/>
      <c r="O92" s="18"/>
      <c r="P92" s="18" t="s">
        <v>20</v>
      </c>
      <c r="Q92" s="90" t="s">
        <v>168</v>
      </c>
    </row>
    <row r="93" spans="1:17" ht="10.5">
      <c r="A93" s="14" t="s">
        <v>185</v>
      </c>
      <c r="B93" s="15" t="s">
        <v>17</v>
      </c>
      <c r="C93" s="29" t="s">
        <v>189</v>
      </c>
      <c r="D93" s="44" t="s">
        <v>190</v>
      </c>
      <c r="E93" s="36" t="s">
        <v>191</v>
      </c>
      <c r="F93" s="37">
        <v>12</v>
      </c>
      <c r="G93" s="37"/>
      <c r="H93" s="37"/>
      <c r="I93" s="37"/>
      <c r="J93" s="37">
        <v>12</v>
      </c>
      <c r="K93" s="37"/>
      <c r="L93" s="37"/>
      <c r="M93" s="37"/>
      <c r="N93" s="37"/>
      <c r="O93" s="37"/>
      <c r="P93" s="18" t="s">
        <v>20</v>
      </c>
      <c r="Q93" s="90" t="s">
        <v>236</v>
      </c>
    </row>
    <row r="94" spans="1:17" ht="10.5">
      <c r="A94" s="14"/>
      <c r="B94" s="15"/>
      <c r="C94" s="20">
        <v>8</v>
      </c>
      <c r="D94" s="21" t="s">
        <v>66</v>
      </c>
      <c r="E94" s="21"/>
      <c r="F94" s="23">
        <f aca="true" t="shared" si="6" ref="F94:O94">SUM(F92:F93)</f>
        <v>13</v>
      </c>
      <c r="G94" s="23">
        <f t="shared" si="6"/>
        <v>0</v>
      </c>
      <c r="H94" s="23">
        <f t="shared" si="6"/>
        <v>0</v>
      </c>
      <c r="I94" s="23">
        <f t="shared" si="6"/>
        <v>0</v>
      </c>
      <c r="J94" s="23">
        <f t="shared" si="6"/>
        <v>13</v>
      </c>
      <c r="K94" s="23">
        <f t="shared" si="6"/>
        <v>0</v>
      </c>
      <c r="L94" s="23">
        <f t="shared" si="6"/>
        <v>0</v>
      </c>
      <c r="M94" s="23">
        <f t="shared" si="6"/>
        <v>0</v>
      </c>
      <c r="N94" s="23">
        <f t="shared" si="6"/>
        <v>0</v>
      </c>
      <c r="O94" s="23">
        <f t="shared" si="6"/>
        <v>0</v>
      </c>
      <c r="P94" s="23" t="s">
        <v>67</v>
      </c>
      <c r="Q94" s="74" t="s">
        <v>67</v>
      </c>
    </row>
    <row r="95" spans="1:17" ht="14.25">
      <c r="A95" s="14" t="s">
        <v>192</v>
      </c>
      <c r="B95" s="81" t="s">
        <v>17</v>
      </c>
      <c r="C95" s="35" t="s">
        <v>193</v>
      </c>
      <c r="D95" s="82"/>
      <c r="E95" s="82" t="s">
        <v>194</v>
      </c>
      <c r="F95" s="82">
        <v>8</v>
      </c>
      <c r="G95" s="82"/>
      <c r="H95" s="82"/>
      <c r="I95" s="82"/>
      <c r="J95" s="82">
        <v>8</v>
      </c>
      <c r="K95" s="82"/>
      <c r="L95" s="82"/>
      <c r="M95" s="82"/>
      <c r="N95" s="82"/>
      <c r="O95" s="82"/>
      <c r="P95" s="82"/>
      <c r="Q95" s="91"/>
    </row>
    <row r="96" spans="1:17" s="2" customFormat="1" ht="10.5">
      <c r="A96" s="79"/>
      <c r="B96" s="79"/>
      <c r="C96" s="83" t="s">
        <v>66</v>
      </c>
      <c r="D96" s="83"/>
      <c r="E96" s="84"/>
      <c r="F96" s="18">
        <v>8</v>
      </c>
      <c r="G96" s="18"/>
      <c r="H96" s="18">
        <v>0</v>
      </c>
      <c r="I96" s="18"/>
      <c r="J96" s="79">
        <v>8</v>
      </c>
      <c r="K96" s="18"/>
      <c r="L96" s="18"/>
      <c r="M96" s="18"/>
      <c r="N96" s="18"/>
      <c r="O96" s="18"/>
      <c r="P96" s="18"/>
      <c r="Q96" s="92" t="s">
        <v>67</v>
      </c>
    </row>
    <row r="97" spans="1:17" ht="10.5">
      <c r="A97" s="46" t="s">
        <v>195</v>
      </c>
      <c r="B97" s="46"/>
      <c r="C97" s="46"/>
      <c r="D97" s="46"/>
      <c r="E97" s="46"/>
      <c r="F97" s="46">
        <f aca="true" t="shared" si="7" ref="F97:O97">F17+F33+F47+F62+F76+F89+F91+F94+F96</f>
        <v>176</v>
      </c>
      <c r="G97" s="46">
        <f t="shared" si="7"/>
        <v>103.5</v>
      </c>
      <c r="H97" s="46">
        <f t="shared" si="7"/>
        <v>30.5</v>
      </c>
      <c r="I97" s="46">
        <f t="shared" si="7"/>
        <v>2</v>
      </c>
      <c r="J97" s="46">
        <f t="shared" si="7"/>
        <v>40</v>
      </c>
      <c r="K97" s="46">
        <f t="shared" si="7"/>
        <v>2396</v>
      </c>
      <c r="L97" s="46">
        <f t="shared" si="7"/>
        <v>1602</v>
      </c>
      <c r="M97" s="46">
        <f t="shared" si="7"/>
        <v>552</v>
      </c>
      <c r="N97" s="46">
        <f t="shared" si="7"/>
        <v>48</v>
      </c>
      <c r="O97" s="46">
        <f t="shared" si="7"/>
        <v>194</v>
      </c>
      <c r="P97" s="23" t="s">
        <v>67</v>
      </c>
      <c r="Q97" s="74" t="s">
        <v>67</v>
      </c>
    </row>
    <row r="98" ht="10.5">
      <c r="D98" s="85"/>
    </row>
    <row r="99" ht="10.5">
      <c r="D99" s="85"/>
    </row>
    <row r="100" ht="10.5">
      <c r="D100" s="85"/>
    </row>
    <row r="101" ht="10.5">
      <c r="D101" s="85"/>
    </row>
    <row r="102" ht="10.5">
      <c r="D102" s="85"/>
    </row>
    <row r="103" ht="10.5">
      <c r="D103" s="85"/>
    </row>
    <row r="104" ht="10.5">
      <c r="D104" s="85"/>
    </row>
    <row r="105" ht="10.5">
      <c r="D105" s="85"/>
    </row>
    <row r="106" ht="10.5">
      <c r="D106" s="85"/>
    </row>
    <row r="107" ht="10.5">
      <c r="D107" s="85"/>
    </row>
    <row r="108" ht="10.5">
      <c r="D108" s="85"/>
    </row>
    <row r="109" ht="10.5">
      <c r="D109" s="85"/>
    </row>
    <row r="110" ht="10.5">
      <c r="D110" s="85"/>
    </row>
    <row r="111" ht="10.5">
      <c r="D111" s="85"/>
    </row>
    <row r="112" ht="10.5">
      <c r="D112" s="85"/>
    </row>
    <row r="113" ht="10.5">
      <c r="D113" s="85"/>
    </row>
    <row r="114" ht="10.5">
      <c r="D114" s="85"/>
    </row>
    <row r="115" ht="10.5">
      <c r="D115" s="85"/>
    </row>
    <row r="116" ht="10.5">
      <c r="D116" s="85"/>
    </row>
    <row r="117" ht="10.5">
      <c r="D117" s="85"/>
    </row>
    <row r="118" ht="10.5">
      <c r="D118" s="85"/>
    </row>
    <row r="119" ht="10.5">
      <c r="D119" s="85"/>
    </row>
    <row r="120" ht="10.5">
      <c r="D120" s="85"/>
    </row>
    <row r="121" ht="10.5">
      <c r="D121" s="85"/>
    </row>
    <row r="122" ht="10.5">
      <c r="D122" s="85"/>
    </row>
    <row r="123" ht="10.5">
      <c r="D123" s="85"/>
    </row>
    <row r="124" ht="10.5">
      <c r="D124" s="85"/>
    </row>
    <row r="125" ht="10.5">
      <c r="D125" s="85"/>
    </row>
    <row r="126" ht="10.5">
      <c r="D126" s="85"/>
    </row>
    <row r="127" ht="10.5">
      <c r="D127" s="85"/>
    </row>
    <row r="128" ht="10.5">
      <c r="D128" s="85"/>
    </row>
    <row r="129" ht="10.5">
      <c r="D129" s="85"/>
    </row>
    <row r="130" ht="10.5">
      <c r="D130" s="85"/>
    </row>
    <row r="131" ht="10.5">
      <c r="D131" s="85"/>
    </row>
    <row r="132" ht="10.5">
      <c r="D132" s="85"/>
    </row>
    <row r="133" ht="10.5">
      <c r="D133" s="85"/>
    </row>
    <row r="134" ht="10.5">
      <c r="D134" s="85"/>
    </row>
    <row r="135" ht="10.5">
      <c r="D135" s="85"/>
    </row>
    <row r="136" ht="10.5">
      <c r="D136" s="85"/>
    </row>
    <row r="137" ht="10.5">
      <c r="D137" s="85"/>
    </row>
    <row r="138" ht="10.5">
      <c r="D138" s="85"/>
    </row>
    <row r="139" ht="10.5">
      <c r="D139" s="85"/>
    </row>
    <row r="140" ht="10.5">
      <c r="D140" s="85"/>
    </row>
    <row r="141" ht="10.5">
      <c r="D141" s="85"/>
    </row>
    <row r="142" ht="10.5">
      <c r="D142" s="85"/>
    </row>
    <row r="143" ht="10.5">
      <c r="D143" s="85"/>
    </row>
    <row r="144" ht="10.5">
      <c r="D144" s="85"/>
    </row>
    <row r="145" ht="10.5">
      <c r="D145" s="85"/>
    </row>
    <row r="146" ht="10.5">
      <c r="D146" s="85"/>
    </row>
    <row r="147" ht="10.5">
      <c r="D147" s="85"/>
    </row>
    <row r="148" ht="10.5">
      <c r="D148" s="85"/>
    </row>
    <row r="149" ht="10.5">
      <c r="D149" s="85"/>
    </row>
    <row r="150" ht="10.5">
      <c r="D150" s="85"/>
    </row>
    <row r="151" ht="10.5">
      <c r="D151" s="85"/>
    </row>
    <row r="152" ht="10.5">
      <c r="D152" s="85"/>
    </row>
    <row r="153" ht="10.5">
      <c r="D153" s="85"/>
    </row>
    <row r="154" ht="10.5">
      <c r="D154" s="85"/>
    </row>
    <row r="155" ht="10.5">
      <c r="D155" s="85"/>
    </row>
    <row r="156" ht="10.5">
      <c r="D156" s="85"/>
    </row>
    <row r="157" ht="10.5">
      <c r="D157" s="85"/>
    </row>
    <row r="158" ht="10.5">
      <c r="D158" s="85"/>
    </row>
    <row r="159" ht="10.5">
      <c r="D159" s="85"/>
    </row>
    <row r="160" ht="10.5">
      <c r="D160" s="85"/>
    </row>
    <row r="161" ht="10.5">
      <c r="D161" s="85"/>
    </row>
    <row r="162" ht="10.5">
      <c r="D162" s="85"/>
    </row>
    <row r="163" ht="10.5">
      <c r="D163" s="85"/>
    </row>
    <row r="164" ht="10.5">
      <c r="D164" s="85"/>
    </row>
    <row r="165" ht="10.5">
      <c r="D165" s="85"/>
    </row>
    <row r="166" ht="10.5">
      <c r="D166" s="85"/>
    </row>
    <row r="167" ht="10.5">
      <c r="D167" s="85"/>
    </row>
    <row r="168" ht="10.5">
      <c r="D168" s="85"/>
    </row>
    <row r="169" ht="10.5">
      <c r="D169" s="85"/>
    </row>
    <row r="170" ht="10.5">
      <c r="D170" s="85"/>
    </row>
    <row r="171" ht="10.5">
      <c r="D171" s="85"/>
    </row>
    <row r="172" ht="10.5">
      <c r="D172" s="85"/>
    </row>
    <row r="173" ht="10.5">
      <c r="D173" s="85"/>
    </row>
    <row r="174" ht="10.5">
      <c r="D174" s="85"/>
    </row>
    <row r="175" ht="10.5">
      <c r="D175" s="85"/>
    </row>
    <row r="176" ht="10.5">
      <c r="D176" s="85"/>
    </row>
    <row r="177" ht="10.5">
      <c r="D177" s="85"/>
    </row>
    <row r="178" ht="10.5">
      <c r="D178" s="85"/>
    </row>
    <row r="179" ht="10.5">
      <c r="D179" s="85"/>
    </row>
    <row r="180" ht="10.5">
      <c r="D180" s="85"/>
    </row>
    <row r="181" ht="10.5">
      <c r="D181" s="85"/>
    </row>
    <row r="182" ht="10.5">
      <c r="D182" s="85"/>
    </row>
    <row r="183" ht="10.5">
      <c r="D183" s="85"/>
    </row>
    <row r="184" ht="10.5">
      <c r="D184" s="85"/>
    </row>
    <row r="185" ht="10.5">
      <c r="D185" s="85"/>
    </row>
    <row r="186" ht="10.5">
      <c r="D186" s="85"/>
    </row>
    <row r="187" ht="10.5">
      <c r="D187" s="85"/>
    </row>
    <row r="188" ht="10.5">
      <c r="D188" s="85"/>
    </row>
    <row r="189" ht="10.5">
      <c r="D189" s="85"/>
    </row>
    <row r="190" ht="10.5">
      <c r="D190" s="85"/>
    </row>
    <row r="191" ht="10.5">
      <c r="D191" s="85"/>
    </row>
    <row r="192" ht="10.5">
      <c r="D192" s="85"/>
    </row>
    <row r="193" ht="10.5">
      <c r="D193" s="85"/>
    </row>
    <row r="194" ht="10.5">
      <c r="D194" s="85"/>
    </row>
    <row r="195" ht="10.5">
      <c r="D195" s="85"/>
    </row>
    <row r="196" ht="10.5">
      <c r="D196" s="85"/>
    </row>
    <row r="197" ht="10.5">
      <c r="D197" s="85"/>
    </row>
    <row r="198" ht="10.5">
      <c r="D198" s="85"/>
    </row>
    <row r="199" ht="10.5">
      <c r="D199" s="85"/>
    </row>
    <row r="200" ht="10.5">
      <c r="D200" s="85"/>
    </row>
    <row r="201" ht="10.5">
      <c r="D201" s="85"/>
    </row>
    <row r="202" ht="10.5">
      <c r="D202" s="85"/>
    </row>
    <row r="203" ht="10.5">
      <c r="D203" s="85"/>
    </row>
    <row r="204" ht="10.5">
      <c r="D204" s="85"/>
    </row>
    <row r="205" ht="10.5">
      <c r="D205" s="85"/>
    </row>
    <row r="206" ht="10.5">
      <c r="D206" s="85"/>
    </row>
    <row r="207" ht="10.5">
      <c r="D207" s="85"/>
    </row>
    <row r="208" ht="10.5">
      <c r="D208" s="85"/>
    </row>
    <row r="209" ht="10.5">
      <c r="D209" s="85"/>
    </row>
    <row r="210" ht="10.5">
      <c r="D210" s="85"/>
    </row>
    <row r="211" ht="10.5">
      <c r="D211" s="85"/>
    </row>
    <row r="212" ht="10.5">
      <c r="D212" s="85"/>
    </row>
    <row r="213" ht="10.5">
      <c r="D213" s="85"/>
    </row>
    <row r="214" ht="10.5">
      <c r="D214" s="85"/>
    </row>
    <row r="215" ht="10.5">
      <c r="D215" s="85"/>
    </row>
    <row r="216" ht="10.5">
      <c r="D216" s="85"/>
    </row>
    <row r="217" ht="10.5">
      <c r="D217" s="85"/>
    </row>
    <row r="218" ht="10.5">
      <c r="D218" s="85"/>
    </row>
    <row r="219" ht="10.5">
      <c r="D219" s="85"/>
    </row>
    <row r="220" ht="10.5">
      <c r="D220" s="85"/>
    </row>
    <row r="221" ht="10.5">
      <c r="D221" s="85"/>
    </row>
    <row r="222" ht="10.5">
      <c r="D222" s="85"/>
    </row>
    <row r="223" ht="10.5">
      <c r="D223" s="85"/>
    </row>
    <row r="224" ht="10.5">
      <c r="D224" s="85"/>
    </row>
    <row r="225" ht="10.5">
      <c r="D225" s="85"/>
    </row>
    <row r="226" ht="10.5">
      <c r="D226" s="85"/>
    </row>
    <row r="227" ht="10.5">
      <c r="D227" s="85"/>
    </row>
    <row r="228" ht="10.5">
      <c r="D228" s="85"/>
    </row>
    <row r="229" ht="10.5">
      <c r="D229" s="85"/>
    </row>
    <row r="230" ht="10.5">
      <c r="D230" s="85"/>
    </row>
    <row r="231" ht="10.5">
      <c r="D231" s="85"/>
    </row>
    <row r="232" ht="10.5">
      <c r="D232" s="85"/>
    </row>
    <row r="233" ht="10.5">
      <c r="D233" s="85"/>
    </row>
    <row r="234" ht="10.5">
      <c r="D234" s="85"/>
    </row>
    <row r="235" ht="10.5">
      <c r="D235" s="85"/>
    </row>
    <row r="236" ht="10.5">
      <c r="D236" s="85"/>
    </row>
    <row r="237" ht="10.5">
      <c r="D237" s="85"/>
    </row>
    <row r="238" ht="10.5">
      <c r="D238" s="85"/>
    </row>
    <row r="239" ht="10.5">
      <c r="D239" s="85"/>
    </row>
    <row r="240" ht="10.5">
      <c r="D240" s="85"/>
    </row>
    <row r="241" ht="10.5">
      <c r="D241" s="85"/>
    </row>
    <row r="242" ht="10.5">
      <c r="D242" s="85"/>
    </row>
    <row r="243" ht="10.5">
      <c r="D243" s="85"/>
    </row>
    <row r="244" ht="10.5">
      <c r="D244" s="85"/>
    </row>
    <row r="245" ht="10.5">
      <c r="D245" s="85"/>
    </row>
    <row r="246" ht="10.5">
      <c r="D246" s="85"/>
    </row>
    <row r="247" ht="10.5">
      <c r="D247" s="85"/>
    </row>
    <row r="248" ht="10.5">
      <c r="D248" s="85"/>
    </row>
    <row r="249" ht="10.5">
      <c r="D249" s="85"/>
    </row>
    <row r="250" ht="10.5">
      <c r="D250" s="85"/>
    </row>
    <row r="251" ht="10.5">
      <c r="D251" s="85"/>
    </row>
    <row r="252" ht="10.5">
      <c r="D252" s="85"/>
    </row>
    <row r="253" ht="10.5">
      <c r="D253" s="85"/>
    </row>
    <row r="254" ht="10.5">
      <c r="D254" s="85"/>
    </row>
    <row r="255" ht="10.5">
      <c r="D255" s="85"/>
    </row>
    <row r="256" ht="10.5">
      <c r="D256" s="85"/>
    </row>
    <row r="257" ht="10.5">
      <c r="D257" s="85"/>
    </row>
    <row r="258" ht="10.5">
      <c r="D258" s="85"/>
    </row>
    <row r="259" ht="10.5">
      <c r="D259" s="85"/>
    </row>
    <row r="260" ht="10.5">
      <c r="D260" s="85"/>
    </row>
    <row r="261" ht="10.5">
      <c r="D261" s="85"/>
    </row>
    <row r="262" ht="10.5">
      <c r="D262" s="85"/>
    </row>
    <row r="263" ht="10.5">
      <c r="D263" s="85"/>
    </row>
    <row r="264" ht="10.5">
      <c r="D264" s="85"/>
    </row>
    <row r="265" ht="10.5">
      <c r="D265" s="85"/>
    </row>
    <row r="266" ht="10.5">
      <c r="D266" s="85"/>
    </row>
    <row r="267" ht="10.5">
      <c r="D267" s="85"/>
    </row>
    <row r="268" ht="10.5">
      <c r="D268" s="85"/>
    </row>
    <row r="269" ht="10.5">
      <c r="D269" s="85"/>
    </row>
    <row r="270" ht="10.5">
      <c r="D270" s="85"/>
    </row>
    <row r="271" ht="10.5">
      <c r="D271" s="85"/>
    </row>
    <row r="272" ht="10.5">
      <c r="D272" s="85"/>
    </row>
    <row r="273" ht="10.5">
      <c r="D273" s="85"/>
    </row>
    <row r="274" ht="10.5">
      <c r="D274" s="85"/>
    </row>
    <row r="275" ht="10.5">
      <c r="D275" s="85"/>
    </row>
    <row r="276" ht="10.5">
      <c r="D276" s="85"/>
    </row>
    <row r="277" ht="10.5">
      <c r="D277" s="85"/>
    </row>
    <row r="278" ht="10.5">
      <c r="D278" s="85"/>
    </row>
    <row r="279" ht="10.5">
      <c r="D279" s="85"/>
    </row>
    <row r="280" ht="10.5">
      <c r="D280" s="85"/>
    </row>
    <row r="281" ht="10.5">
      <c r="D281" s="85"/>
    </row>
    <row r="282" ht="10.5">
      <c r="D282" s="85"/>
    </row>
    <row r="283" ht="10.5">
      <c r="D283" s="85"/>
    </row>
    <row r="284" ht="10.5">
      <c r="D284" s="85"/>
    </row>
    <row r="285" ht="10.5">
      <c r="D285" s="85"/>
    </row>
    <row r="286" ht="10.5">
      <c r="D286" s="85"/>
    </row>
    <row r="287" ht="10.5">
      <c r="D287" s="85"/>
    </row>
    <row r="288" ht="10.5">
      <c r="D288" s="85"/>
    </row>
    <row r="289" ht="10.5">
      <c r="D289" s="85"/>
    </row>
    <row r="290" ht="10.5">
      <c r="D290" s="85"/>
    </row>
    <row r="291" ht="10.5">
      <c r="D291" s="85"/>
    </row>
    <row r="292" ht="10.5">
      <c r="D292" s="85"/>
    </row>
    <row r="293" ht="10.5">
      <c r="D293" s="85"/>
    </row>
    <row r="294" ht="10.5">
      <c r="D294" s="85"/>
    </row>
    <row r="295" ht="10.5">
      <c r="D295" s="85"/>
    </row>
    <row r="296" ht="10.5">
      <c r="D296" s="85"/>
    </row>
    <row r="297" ht="10.5">
      <c r="D297" s="85"/>
    </row>
    <row r="298" ht="10.5">
      <c r="D298" s="85"/>
    </row>
    <row r="299" ht="10.5">
      <c r="D299" s="85"/>
    </row>
    <row r="300" ht="10.5">
      <c r="D300" s="85"/>
    </row>
    <row r="301" ht="10.5">
      <c r="D301" s="85"/>
    </row>
    <row r="302" ht="10.5">
      <c r="D302" s="85"/>
    </row>
    <row r="303" ht="10.5">
      <c r="D303" s="85"/>
    </row>
    <row r="304" ht="10.5">
      <c r="D304" s="85"/>
    </row>
    <row r="305" ht="10.5">
      <c r="D305" s="85"/>
    </row>
    <row r="306" ht="10.5">
      <c r="D306" s="85"/>
    </row>
    <row r="307" ht="10.5">
      <c r="D307" s="85"/>
    </row>
    <row r="308" ht="10.5">
      <c r="D308" s="85"/>
    </row>
    <row r="309" ht="10.5">
      <c r="D309" s="85"/>
    </row>
    <row r="310" ht="10.5">
      <c r="D310" s="85"/>
    </row>
    <row r="311" ht="10.5">
      <c r="D311" s="85"/>
    </row>
    <row r="312" ht="10.5">
      <c r="D312" s="85"/>
    </row>
    <row r="313" ht="10.5">
      <c r="D313" s="85"/>
    </row>
    <row r="314" ht="10.5">
      <c r="D314" s="85"/>
    </row>
    <row r="315" ht="10.5">
      <c r="D315" s="85"/>
    </row>
    <row r="316" ht="10.5">
      <c r="D316" s="85"/>
    </row>
    <row r="317" ht="10.5">
      <c r="D317" s="85"/>
    </row>
    <row r="318" ht="10.5">
      <c r="D318" s="85"/>
    </row>
    <row r="319" ht="10.5">
      <c r="D319" s="85"/>
    </row>
    <row r="320" ht="10.5">
      <c r="D320" s="85"/>
    </row>
    <row r="321" ht="10.5">
      <c r="D321" s="85"/>
    </row>
  </sheetData>
  <sheetProtection/>
  <mergeCells count="22">
    <mergeCell ref="A1:Q1"/>
    <mergeCell ref="F2:J2"/>
    <mergeCell ref="K2:O2"/>
    <mergeCell ref="D17:E17"/>
    <mergeCell ref="D33:E33"/>
    <mergeCell ref="D47:E47"/>
    <mergeCell ref="D62:E62"/>
    <mergeCell ref="D76:E76"/>
    <mergeCell ref="D89:E89"/>
    <mergeCell ref="D91:E91"/>
    <mergeCell ref="D94:E94"/>
    <mergeCell ref="C96:E96"/>
    <mergeCell ref="A97:E97"/>
    <mergeCell ref="A2:A3"/>
    <mergeCell ref="B2:B3"/>
    <mergeCell ref="C2:C3"/>
    <mergeCell ref="D2:D3"/>
    <mergeCell ref="E2:E3"/>
    <mergeCell ref="P2:P3"/>
    <mergeCell ref="Q2:Q3"/>
    <mergeCell ref="Q71:Q75"/>
    <mergeCell ref="Q84:Q88"/>
  </mergeCells>
  <printOptions/>
  <pageMargins left="0.57" right="0.35" top="0.67" bottom="0.6" header="0.51" footer="0.51"/>
  <pageSetup fitToHeight="0" fitToWidth="1"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2014-06-29T06:51:24Z</cp:lastPrinted>
  <dcterms:created xsi:type="dcterms:W3CDTF">2012-06-06T01:30:27Z</dcterms:created>
  <dcterms:modified xsi:type="dcterms:W3CDTF">2017-10-30T09:18:46Z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